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45" activeTab="3"/>
  </bookViews>
  <sheets>
    <sheet name="quy 1" sheetId="1" r:id="rId1"/>
    <sheet name="quy 2" sheetId="2" r:id="rId2"/>
    <sheet name="quy 3" sheetId="3" r:id="rId3"/>
    <sheet name="quy 4" sheetId="4" r:id="rId4"/>
    <sheet name="Sheet2" sheetId="5" r:id="rId5"/>
    <sheet name="Sheet3" sheetId="6" r:id="rId6"/>
    <sheet name="Sheet4" sheetId="7" r:id="rId7"/>
    <sheet name="Sheet5" sheetId="8" r:id="rId8"/>
    <sheet name="Sheet6" sheetId="9" r:id="rId9"/>
    <sheet name="Sheet7" sheetId="10" r:id="rId10"/>
  </sheets>
  <externalReferences>
    <externalReference r:id="rId13"/>
    <externalReference r:id="rId14"/>
  </externalReferences>
  <definedNames>
    <definedName name="_xlnm.Print_Area" localSheetId="0">'quy 1'!$A$1:$D$45</definedName>
    <definedName name="_xlnm.Print_Area" localSheetId="1">'quy 2'!$A$141:$E$160</definedName>
    <definedName name="_xlnm.Print_Area" localSheetId="2">'quy 3'!$A$1:$E$178</definedName>
    <definedName name="_xlnm.Print_Area" localSheetId="3">'quy 4'!$A$1:$E$178</definedName>
  </definedNames>
  <calcPr fullCalcOnLoad="1"/>
</workbook>
</file>

<file path=xl/sharedStrings.xml><?xml version="1.0" encoding="utf-8"?>
<sst xmlns="http://schemas.openxmlformats.org/spreadsheetml/2006/main" count="1142" uniqueCount="217">
  <si>
    <t>Tên công ty</t>
  </si>
  <si>
    <t>BÁO CÁO TÀI CHÍNH TÓM TẮT</t>
  </si>
  <si>
    <t xml:space="preserve">I.A. BẢNG CÂN ĐỐI KẾ TOÁN   </t>
  </si>
  <si>
    <t>(Áp dụng với các doanh nghiệp trong lĩnh vực sản xuất, chế biến, dịch vụ)</t>
  </si>
  <si>
    <t>Stt</t>
  </si>
  <si>
    <t>Nội dung</t>
  </si>
  <si>
    <t>Số dư đầu kỳ</t>
  </si>
  <si>
    <t>Số dư cuối kỳ</t>
  </si>
  <si>
    <t>I</t>
  </si>
  <si>
    <t xml:space="preserve">Tiền và các khoản tương đương tiền      </t>
  </si>
  <si>
    <t>Các khoản đầu tư tài chính ngắn hạn</t>
  </si>
  <si>
    <t xml:space="preserve">Các khoản phải thu ngắn hạn    </t>
  </si>
  <si>
    <t>Hàng tồn kho</t>
  </si>
  <si>
    <t xml:space="preserve">Tài sản ngắn hạn khác     </t>
  </si>
  <si>
    <t>II</t>
  </si>
  <si>
    <t xml:space="preserve">Các khoản phải thu dài hạn   </t>
  </si>
  <si>
    <t>Tài sản cố định</t>
  </si>
  <si>
    <t xml:space="preserve">   - Tài sản cố định hữu hình</t>
  </si>
  <si>
    <t xml:space="preserve">   - Tài sản cố định vô hình</t>
  </si>
  <si>
    <t xml:space="preserve">   - Tài sản cố định thuê tài chính    </t>
  </si>
  <si>
    <t xml:space="preserve">   - Chi phí xây dựng cơ bản dở dang</t>
  </si>
  <si>
    <t xml:space="preserve">Bất động sản đầu tư     </t>
  </si>
  <si>
    <t>Các khoản đầu tư tài chính dài hạn</t>
  </si>
  <si>
    <t xml:space="preserve">Tài sản dài hạn khác      </t>
  </si>
  <si>
    <t>III</t>
  </si>
  <si>
    <t>TỔNG CỘNG TÀI SẢN</t>
  </si>
  <si>
    <t>IV</t>
  </si>
  <si>
    <t>Nợ phải trả</t>
  </si>
  <si>
    <t>Nợ ngắn hạn</t>
  </si>
  <si>
    <t>Nợ dài hạn</t>
  </si>
  <si>
    <t>V</t>
  </si>
  <si>
    <t>Vốn chủ sở hữu</t>
  </si>
  <si>
    <t xml:space="preserve"> - Vốn đầu tư của chủ sở hữu</t>
  </si>
  <si>
    <t xml:space="preserve"> - Thặng dư vốn cổ phần</t>
  </si>
  <si>
    <t>-  Vốn khác của chủ sở hữu</t>
  </si>
  <si>
    <t xml:space="preserve"> - Cổ phiếu quỹ</t>
  </si>
  <si>
    <t xml:space="preserve"> - Chênh lệch đánh giá lại tài sản</t>
  </si>
  <si>
    <r>
      <t xml:space="preserve"> - Chênh lệch tỷ giá hối đoái       </t>
    </r>
    <r>
      <rPr>
        <i/>
        <sz val="12"/>
        <rFont val="Times New Roman"/>
        <family val="1"/>
      </rPr>
      <t xml:space="preserve"> </t>
    </r>
  </si>
  <si>
    <t xml:space="preserve"> - Các quỹ</t>
  </si>
  <si>
    <t xml:space="preserve"> - Lợi nhuận sau thuế chưa phân phối</t>
  </si>
  <si>
    <t xml:space="preserve"> - Nguồn vốn đầu tư XDCB</t>
  </si>
  <si>
    <t>2</t>
  </si>
  <si>
    <t>Nguồn kinh phí và quỹ khác</t>
  </si>
  <si>
    <t xml:space="preserve"> - Quỹ khen thưởng phúc lợi</t>
  </si>
  <si>
    <t xml:space="preserve"> - Nguồn kinh phí</t>
  </si>
  <si>
    <t xml:space="preserve"> - Nguồn kinh phí đã hình thành TSCĐ</t>
  </si>
  <si>
    <t>VI</t>
  </si>
  <si>
    <t>TỔNG CỘNG NGUỒN VỐN</t>
  </si>
  <si>
    <t xml:space="preserve">                  </t>
  </si>
  <si>
    <t>Chỉ tiêu</t>
  </si>
  <si>
    <t>Kỳ này</t>
  </si>
  <si>
    <t>Kỳ trước</t>
  </si>
  <si>
    <t>Sö dông vèn</t>
  </si>
  <si>
    <t>Tiền mặt, chứng từ có giá trị ngoại tệ, kim loại quý, đá quý</t>
  </si>
  <si>
    <t>Tiền gửi tại NHNN</t>
  </si>
  <si>
    <t>Tín phiếu kho bạc và các giấy tờ có giá ngắn hạn đủ tiêu chuẩn khác</t>
  </si>
  <si>
    <t>Tiền gửi tại các TCTD trong nước và ở nước ngoài</t>
  </si>
  <si>
    <t>Cho vay các TCTD khác</t>
  </si>
  <si>
    <t>1</t>
  </si>
  <si>
    <t>Dự phòng rủi ro</t>
  </si>
  <si>
    <t>Cho vay các TCKT, cá nhân trong nước</t>
  </si>
  <si>
    <t>VII</t>
  </si>
  <si>
    <t>Các khoản đầu tư</t>
  </si>
  <si>
    <t>Đầu tư vào chứng khoán</t>
  </si>
  <si>
    <t>Góp vốn liên doanh, mua cổ phần</t>
  </si>
  <si>
    <t>VIII</t>
  </si>
  <si>
    <t>Tài sản</t>
  </si>
  <si>
    <t>Tài sản cố định:</t>
  </si>
  <si>
    <t>- Nguyên giá TSCĐ</t>
  </si>
  <si>
    <t>- Hao mòn TSCĐ</t>
  </si>
  <si>
    <t>Tài sản khác</t>
  </si>
  <si>
    <t>IX</t>
  </si>
  <si>
    <t>Tài sản  “Có” khác</t>
  </si>
  <si>
    <t>Các khoản phải thu</t>
  </si>
  <si>
    <t>Các khoản lãi cộng dồn dự thu</t>
  </si>
  <si>
    <t>3</t>
  </si>
  <si>
    <t>Tài sản “ Có ” khác</t>
  </si>
  <si>
    <t>4</t>
  </si>
  <si>
    <t>Các khoản dự  phòng rủi ro khác</t>
  </si>
  <si>
    <t xml:space="preserve">TỔNG CỘNG TÀI SẢN </t>
  </si>
  <si>
    <t>Nguồn vốn</t>
  </si>
  <si>
    <t>Tiền gửi của KBNN và TCTD khác</t>
  </si>
  <si>
    <t>Tiền gửi của KBNN</t>
  </si>
  <si>
    <t>Tiền gửi của TCTD khác</t>
  </si>
  <si>
    <t>Vay NHNN, TCTD khác</t>
  </si>
  <si>
    <t>Vay NHNN</t>
  </si>
  <si>
    <t>Vay TCTD trong nước</t>
  </si>
  <si>
    <t>Vay TCTD ở nước ngoài</t>
  </si>
  <si>
    <t>Nhận vốn cho vay đồng tài trợ</t>
  </si>
  <si>
    <t>Tiền gửi của TCKT, dân cư</t>
  </si>
  <si>
    <t>Vốn tài trợ, uỷ thác đầu tư mà ngân hàng chịu rủi ro</t>
  </si>
  <si>
    <t>Phát hành giấy tờ có giá</t>
  </si>
  <si>
    <t>Tài sản “Nợ” khác:</t>
  </si>
  <si>
    <t>Các khoản phải trả</t>
  </si>
  <si>
    <t>Các khoản lãi cộng dồn dự trả</t>
  </si>
  <si>
    <t>Tài sản “Nợ” khác</t>
  </si>
  <si>
    <t>Vốn và các quỹ</t>
  </si>
  <si>
    <t>Vốn của TCTD:</t>
  </si>
  <si>
    <t>- Vốn điều lệ</t>
  </si>
  <si>
    <t>- Vốn đầu tư XDCB</t>
  </si>
  <si>
    <t>- Vốn khác</t>
  </si>
  <si>
    <t>Quỹ của TCTD</t>
  </si>
  <si>
    <t xml:space="preserve">Lãi/lỗ </t>
  </si>
  <si>
    <t>II.A.  KẾT QUẢ HOẠT ĐỘNG KINH DOANH</t>
  </si>
  <si>
    <t>(Áp dụng với các doanh nghiệp sản xuất, chế biến, dịch vụ)</t>
  </si>
  <si>
    <t>STT</t>
  </si>
  <si>
    <t>Luỹ kế</t>
  </si>
  <si>
    <t>Doanh thu bán hàng và cung cấp dịch vụ</t>
  </si>
  <si>
    <t>Các khoản giảm trừ doanh thu</t>
  </si>
  <si>
    <t>Doanh thu thuần vê bán hàng và cung cấp dịch vụ</t>
  </si>
  <si>
    <t>Giá vốn hàng bán</t>
  </si>
  <si>
    <t>5</t>
  </si>
  <si>
    <t>LN gộp về bán hàng và cung cấp dịch vụ</t>
  </si>
  <si>
    <t>6</t>
  </si>
  <si>
    <t>Doanh thu hoạt động tài chính</t>
  </si>
  <si>
    <t>7</t>
  </si>
  <si>
    <t>Chi phí tài chính</t>
  </si>
  <si>
    <t>8</t>
  </si>
  <si>
    <t>Chi phí bán hàng</t>
  </si>
  <si>
    <t>9</t>
  </si>
  <si>
    <t>Chi phí quản lý doanh nghiệp</t>
  </si>
  <si>
    <t>10</t>
  </si>
  <si>
    <t xml:space="preserve">Lợi nhuận thuần từ hoạt động kinh doanh    </t>
  </si>
  <si>
    <t>11</t>
  </si>
  <si>
    <t>Thu nhập khác</t>
  </si>
  <si>
    <t>12</t>
  </si>
  <si>
    <t xml:space="preserve">Chi phí khác                                                                                                                                                     </t>
  </si>
  <si>
    <t>13</t>
  </si>
  <si>
    <t>Lợi nhuận khác</t>
  </si>
  <si>
    <t>14</t>
  </si>
  <si>
    <t>Tổng lợi nhuận kế toán trước thuế</t>
  </si>
  <si>
    <t>15</t>
  </si>
  <si>
    <t>Thuế thu nhập doanh nghiệp</t>
  </si>
  <si>
    <t>16</t>
  </si>
  <si>
    <t>Lợi nhuận sau thuế thu nhập doanh nghiệp</t>
  </si>
  <si>
    <t>17</t>
  </si>
  <si>
    <t xml:space="preserve">Lãi cơ bản trên cổ phiếu   </t>
  </si>
  <si>
    <t>18</t>
  </si>
  <si>
    <t>Cổ tức trên mỗi cổ phiếu</t>
  </si>
  <si>
    <t>(Áp dụng với các tổ chức tín dụng)</t>
  </si>
  <si>
    <t xml:space="preserve"> Tổng thu nhập </t>
  </si>
  <si>
    <t xml:space="preserve"> Tổng chi phí</t>
  </si>
  <si>
    <t xml:space="preserve"> Lợi nhuận trước thuế</t>
  </si>
  <si>
    <t xml:space="preserve"> Lợi nhuận sau thuế</t>
  </si>
  <si>
    <t xml:space="preserve"> Tình hình trích lập và sử dụng các quỹ theo quy định của pháp luật</t>
  </si>
  <si>
    <t>Trích lập các quỹ:</t>
  </si>
  <si>
    <t xml:space="preserve">  - Quỹ dự trữ bổ sung vốn điều lệ</t>
  </si>
  <si>
    <t xml:space="preserve">  - Quỹ đầu tư phát triển nghiệp vụ</t>
  </si>
  <si>
    <t xml:space="preserve">  - Quỹ dự phòng tài chính</t>
  </si>
  <si>
    <t xml:space="preserve">  - Các quỹ khác</t>
  </si>
  <si>
    <t>Sử dụng các quỹ</t>
  </si>
  <si>
    <t>Thu nhập trên mỗi cổ phiếu (%)</t>
  </si>
  <si>
    <t>Thu nhập bình quân của cán bộ nhân viên Ngân hàng.</t>
  </si>
  <si>
    <t>V. CÁC CHỈ TIÊU TÀI CHÍNH CƠ BẢN</t>
  </si>
  <si>
    <t xml:space="preserve">     (Chỉ áp dụng đối với báo cáo năm)</t>
  </si>
  <si>
    <t>Đơn vị tính</t>
  </si>
  <si>
    <t>Kỳ báo cáo</t>
  </si>
  <si>
    <t>Cơ cấu tài sản</t>
  </si>
  <si>
    <t>- Tài sản dài hạn/Tổng tài sản</t>
  </si>
  <si>
    <t>- Tài sản ngắn hạn/Tổng tài sản</t>
  </si>
  <si>
    <t>%</t>
  </si>
  <si>
    <t>Cơ cấu nguồn vốn</t>
  </si>
  <si>
    <t>- Nợ phải trả/ Tổng nguồn vốn</t>
  </si>
  <si>
    <t>- Nguồn vốn chủ sở hữu/ Tổng nguồn vốn</t>
  </si>
  <si>
    <t>Khả năng thanh toán</t>
  </si>
  <si>
    <t>- Khả năng thanh toán nhanh</t>
  </si>
  <si>
    <t>- Khả năng thanh toán hiện hành</t>
  </si>
  <si>
    <t>Lần</t>
  </si>
  <si>
    <t>Tỷ suất lợi nhuận</t>
  </si>
  <si>
    <t>- Tỷ suất lợi nhuận sau thuế/Tổng tài sản</t>
  </si>
  <si>
    <t>- Tỷ suất lợi nhuận sau thuế/Doanh thu thuần</t>
  </si>
  <si>
    <t>- Tỷ suất lợi nhuận sau thuế/Nguồn vốn chủ sở hữu</t>
  </si>
  <si>
    <t>Mẫu CBTT - 24h</t>
  </si>
  <si>
    <t>(Ban hành kèm theo tài liệu hướng dẫn công ty đại chúng công bố thông tin trên website của Ủy ban Chứng khoán Nhà nước)</t>
  </si>
  <si>
    <t>CỘNG HOÀ XÃ HỘI CHỦ NGHĨA VIỆT NAM</t>
  </si>
  <si>
    <t>Độc lập – Tự do – Hạnh phúc</t>
  </si>
  <si>
    <t>CÔNG BỐ THÔNG TIN TRONG THỜI HẠN 24 GIỜ</t>
  </si>
  <si>
    <t>Kính gửi: Ủy ban Chứng khoán Nhà nước</t>
  </si>
  <si>
    <t>Công ty:</t>
  </si>
  <si>
    <t>Trụ sở chính:</t>
  </si>
  <si>
    <t>Điện thoại:</t>
  </si>
  <si>
    <t>Fax:</t>
  </si>
  <si>
    <t>Người thực hiện công bố thông tin:</t>
  </si>
  <si>
    <t>Địa chỉ:</t>
  </si>
  <si>
    <t>Điện thoại (di động, cơ quan, nhà riêng):</t>
  </si>
  <si>
    <t>Nội dung thông tin công bố:</t>
  </si>
  <si>
    <t>……</t>
  </si>
  <si>
    <t>Chúng tôi xin cam kết các thông tin công bố trên đây là đúng sự thật và hoàn toàn chịu trách nhiệm trước pháp luật về nội dung các thông tin đã công bố.</t>
  </si>
  <si>
    <t>Nguời thực hiện công bố thông tin</t>
  </si>
  <si>
    <t>(Ký, ghi rõ họ tên)</t>
  </si>
  <si>
    <t>Ngày … tháng … năm …</t>
  </si>
  <si>
    <t>Tổng Giám đốc/ Giám đốc công ty</t>
  </si>
  <si>
    <t>(Ký, ghi rõ họ tên, đóng dấu)</t>
  </si>
  <si>
    <t>Mẫu CBTT- 72h</t>
  </si>
  <si>
    <t>CÔNG BỐ THÔNG TIN TRONG THỜI HẠN 72 GIỜ</t>
  </si>
  <si>
    <t>Mẫu CBTT - Theo yêu cầu</t>
  </si>
  <si>
    <t>CÔNG BỐ THÔNG TIN THEO YÊU CẦU</t>
  </si>
  <si>
    <t>Nội dung thông tin công bố (theo công văn yêu cầu công bố thông tin tại công văn số… ngày… tháng…năm của Uỷ ban Chứng khoán Nhà nước):</t>
  </si>
  <si>
    <r>
      <t xml:space="preserve">Tài sản ngắn hạn </t>
    </r>
    <r>
      <rPr>
        <i/>
        <sz val="12"/>
        <rFont val="Times New Roman"/>
        <family val="1"/>
      </rPr>
      <t xml:space="preserve">       </t>
    </r>
  </si>
  <si>
    <r>
      <t>Tài sản dài hạn</t>
    </r>
    <r>
      <rPr>
        <i/>
        <sz val="12"/>
        <rFont val="Times New Roman"/>
        <family val="1"/>
      </rPr>
      <t xml:space="preserve">    </t>
    </r>
  </si>
  <si>
    <r>
      <t> I.B.  BẢNG CÂN ĐỐI KẾ TOÁN</t>
    </r>
    <r>
      <rPr>
        <sz val="12"/>
        <rFont val="Times New Roman"/>
        <family val="1"/>
      </rPr>
      <t xml:space="preserve">    </t>
    </r>
  </si>
  <si>
    <r>
      <t>(Áp dụng với các tổ chức tín dụng</t>
    </r>
    <r>
      <rPr>
        <i/>
        <sz val="12"/>
        <rFont val=".VnTime"/>
        <family val="2"/>
      </rPr>
      <t>)</t>
    </r>
  </si>
  <si>
    <r>
      <t xml:space="preserve"> </t>
    </r>
    <r>
      <rPr>
        <b/>
        <sz val="12"/>
        <rFont val="Times New Roman"/>
        <family val="1"/>
      </rPr>
      <t>II.B.  KẾT QUẢ HOẠT ĐỘNG KINH DOANH</t>
    </r>
  </si>
  <si>
    <t>(Quý 1 /2011)</t>
  </si>
  <si>
    <t>CTY CP XẾP DỠ VÀ DỊCH VỤ</t>
  </si>
  <si>
    <t>CẢNG SÀI GÒN</t>
  </si>
  <si>
    <t>Kỳ 1</t>
  </si>
  <si>
    <r>
      <t>Tổng Giám đốc công ty</t>
    </r>
    <r>
      <rPr>
        <sz val="12"/>
        <rFont val="Times New Roman"/>
        <family val="1"/>
      </rPr>
      <t xml:space="preserve">  </t>
    </r>
  </si>
  <si>
    <t xml:space="preserve">   Ngày 15 tháng 04 năm 2011</t>
  </si>
  <si>
    <t xml:space="preserve">   Ngày 15 tháng 07 năm 2011</t>
  </si>
  <si>
    <t>(Quý 2 /2011)</t>
  </si>
  <si>
    <t>(Quý 3 /2011)</t>
  </si>
  <si>
    <t>Kỳ 3</t>
  </si>
  <si>
    <t xml:space="preserve">   Ngày 15 tháng 10 năm 2011</t>
  </si>
  <si>
    <t>(Quý 4 /2011)</t>
  </si>
  <si>
    <t>Kỳ 4</t>
  </si>
  <si>
    <t xml:space="preserve">   Ngày 01 tháng 02 năm 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</si>
</sst>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1"/>
      <name val="VNI-Times"/>
      <family val="0"/>
    </font>
    <font>
      <sz val="12"/>
      <name val="Times New Roman"/>
      <family val="1"/>
    </font>
    <font>
      <b/>
      <sz val="12"/>
      <name val="Times New Roman"/>
      <family val="1"/>
    </font>
    <font>
      <i/>
      <sz val="12"/>
      <name val="Times New Roman"/>
      <family val="1"/>
    </font>
    <font>
      <i/>
      <sz val="11"/>
      <name val="Times New Roman"/>
      <family val="1"/>
    </font>
    <font>
      <b/>
      <sz val="12"/>
      <name val=".VnTime"/>
      <family val="2"/>
    </font>
    <font>
      <sz val="12"/>
      <name val=".VnTime"/>
      <family val="2"/>
    </font>
    <font>
      <i/>
      <sz val="12"/>
      <name val=".VnTime"/>
      <family val="2"/>
    </font>
    <font>
      <b/>
      <sz val="10"/>
      <name val="Times New Roman"/>
      <family val="1"/>
    </font>
    <font>
      <sz val="12"/>
      <name val="VNI-Times"/>
      <family val="0"/>
    </font>
    <font>
      <b/>
      <sz val="12"/>
      <name val=".VnTimeH"/>
      <family val="2"/>
    </font>
    <font>
      <sz val="8"/>
      <name val="Arial"/>
      <family val="2"/>
    </font>
    <font>
      <b/>
      <sz val="16"/>
      <name val="Times New Roman"/>
      <family val="1"/>
    </font>
    <font>
      <sz val="12"/>
      <name val="VNI-WIN Sample Font"/>
      <family val="0"/>
    </font>
  </fonts>
  <fills count="2">
    <fill>
      <patternFill/>
    </fill>
    <fill>
      <patternFill patternType="gray125"/>
    </fill>
  </fills>
  <borders count="19">
    <border>
      <left/>
      <right/>
      <top/>
      <bottom/>
      <diagonal/>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3" fillId="0" borderId="0" xfId="0" applyFont="1" applyAlignment="1">
      <alignment horizontal="center"/>
    </xf>
    <xf numFmtId="0" fontId="3" fillId="0" borderId="0" xfId="0" applyFont="1" applyAlignment="1">
      <alignment horizontal="center" vertical="top" wrapText="1"/>
    </xf>
    <xf numFmtId="0" fontId="1" fillId="0" borderId="0" xfId="0" applyFont="1" applyAlignment="1">
      <alignment/>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5" fillId="0" borderId="1" xfId="0" applyFont="1" applyBorder="1" applyAlignment="1">
      <alignment horizontal="center" vertical="top" wrapText="1"/>
    </xf>
    <xf numFmtId="0" fontId="5" fillId="0" borderId="4" xfId="0" applyFont="1" applyBorder="1" applyAlignment="1">
      <alignment horizontal="justify" vertical="top" wrapText="1"/>
    </xf>
    <xf numFmtId="0" fontId="6" fillId="0" borderId="4" xfId="0" applyFont="1" applyBorder="1" applyAlignment="1">
      <alignment horizontal="left" vertical="top" wrapText="1"/>
    </xf>
    <xf numFmtId="0" fontId="1" fillId="0" borderId="4" xfId="0" applyFont="1" applyBorder="1" applyAlignment="1">
      <alignment horizontal="justify" vertical="top" wrapText="1"/>
    </xf>
    <xf numFmtId="0" fontId="1" fillId="0" borderId="1" xfId="0" applyFont="1" applyBorder="1" applyAlignment="1">
      <alignment horizontal="right" vertical="top" wrapText="1"/>
    </xf>
    <xf numFmtId="0" fontId="1" fillId="0" borderId="0" xfId="0" applyFont="1" applyAlignment="1">
      <alignment horizontal="justify" vertical="top" wrapText="1"/>
    </xf>
    <xf numFmtId="0" fontId="1" fillId="0" borderId="5" xfId="0" applyFont="1" applyBorder="1" applyAlignment="1">
      <alignment horizontal="justify" vertical="top" wrapText="1"/>
    </xf>
    <xf numFmtId="0" fontId="6" fillId="0" borderId="4" xfId="0" applyFont="1" applyBorder="1" applyAlignment="1">
      <alignment horizontal="justify" vertical="top" wrapText="1"/>
    </xf>
    <xf numFmtId="0" fontId="2" fillId="0" borderId="4" xfId="0" applyFont="1" applyBorder="1" applyAlignment="1">
      <alignment horizontal="justify" vertical="top" wrapText="1"/>
    </xf>
    <xf numFmtId="0" fontId="6" fillId="0" borderId="1" xfId="0" applyFont="1" applyBorder="1" applyAlignment="1">
      <alignment horizontal="right" vertical="top" wrapText="1"/>
    </xf>
    <xf numFmtId="0" fontId="1" fillId="0" borderId="0" xfId="0" applyFont="1" applyAlignment="1">
      <alignment horizontal="center"/>
    </xf>
    <xf numFmtId="0" fontId="1" fillId="0" borderId="4" xfId="0" applyFont="1" applyBorder="1" applyAlignment="1">
      <alignment horizontal="left" vertical="top" wrapText="1"/>
    </xf>
    <xf numFmtId="0" fontId="1" fillId="0" borderId="0" xfId="0" applyFont="1" applyAlignment="1">
      <alignment horizontal="center" vertical="top" wrapText="1"/>
    </xf>
    <xf numFmtId="0" fontId="7"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vertical="top" wrapText="1"/>
    </xf>
    <xf numFmtId="0" fontId="1" fillId="0" borderId="0" xfId="0" applyFont="1" applyAlignment="1">
      <alignment horizontal="justify"/>
    </xf>
    <xf numFmtId="0" fontId="2" fillId="0" borderId="0" xfId="0" applyFont="1" applyAlignment="1">
      <alignment/>
    </xf>
    <xf numFmtId="0" fontId="9" fillId="0" borderId="0" xfId="0" applyFont="1" applyAlignment="1">
      <alignment/>
    </xf>
    <xf numFmtId="0" fontId="7"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0" fontId="2" fillId="0" borderId="0" xfId="0" applyFont="1" applyAlignment="1">
      <alignment horizontal="center"/>
    </xf>
    <xf numFmtId="0" fontId="2" fillId="0" borderId="0" xfId="0" applyFont="1" applyAlignment="1">
      <alignment horizontal="justify" vertical="top" wrapText="1"/>
    </xf>
    <xf numFmtId="0" fontId="2" fillId="0" borderId="6" xfId="0" applyFont="1" applyBorder="1" applyAlignment="1">
      <alignment horizontal="center" vertical="top" wrapText="1"/>
    </xf>
    <xf numFmtId="0" fontId="2" fillId="0" borderId="6" xfId="0" applyFont="1" applyBorder="1" applyAlignment="1">
      <alignment wrapText="1"/>
    </xf>
    <xf numFmtId="0" fontId="1" fillId="0" borderId="6" xfId="0" applyFont="1" applyBorder="1" applyAlignment="1">
      <alignment horizontal="center" vertical="top" wrapText="1"/>
    </xf>
    <xf numFmtId="0" fontId="1" fillId="0" borderId="6" xfId="0" applyFont="1" applyBorder="1" applyAlignment="1">
      <alignment wrapText="1"/>
    </xf>
    <xf numFmtId="0" fontId="1" fillId="0" borderId="6" xfId="0" applyFont="1" applyBorder="1" applyAlignment="1">
      <alignment horizontal="justify" wrapText="1"/>
    </xf>
    <xf numFmtId="0" fontId="1" fillId="0" borderId="6" xfId="0" applyFont="1" applyBorder="1" applyAlignment="1">
      <alignment vertical="top" wrapText="1"/>
    </xf>
    <xf numFmtId="0" fontId="2" fillId="0" borderId="7" xfId="0" applyFont="1" applyBorder="1" applyAlignment="1">
      <alignment horizontal="center" vertical="top" wrapText="1"/>
    </xf>
    <xf numFmtId="0" fontId="2" fillId="0" borderId="7" xfId="0" applyFont="1" applyBorder="1" applyAlignment="1">
      <alignment wrapText="1"/>
    </xf>
    <xf numFmtId="0" fontId="2" fillId="0" borderId="8" xfId="0" applyFont="1" applyBorder="1" applyAlignment="1">
      <alignment horizontal="center" vertical="top" wrapText="1"/>
    </xf>
    <xf numFmtId="0" fontId="2" fillId="0" borderId="8" xfId="0" applyFont="1" applyBorder="1" applyAlignment="1">
      <alignment horizontal="center" wrapText="1"/>
    </xf>
    <xf numFmtId="0" fontId="1" fillId="0" borderId="9" xfId="0" applyFont="1" applyBorder="1" applyAlignment="1">
      <alignment horizontal="center" vertical="top" wrapText="1"/>
    </xf>
    <xf numFmtId="0" fontId="1" fillId="0" borderId="9" xfId="0" applyFont="1" applyBorder="1" applyAlignment="1">
      <alignment wrapText="1"/>
    </xf>
    <xf numFmtId="0" fontId="2" fillId="0" borderId="8" xfId="0" applyFont="1" applyBorder="1" applyAlignment="1">
      <alignment wrapText="1"/>
    </xf>
    <xf numFmtId="0" fontId="1" fillId="0" borderId="6" xfId="0" applyFont="1" applyBorder="1" applyAlignment="1">
      <alignment horizontal="justify" vertical="top" wrapText="1"/>
    </xf>
    <xf numFmtId="0" fontId="1" fillId="0" borderId="10" xfId="0" applyFont="1" applyBorder="1" applyAlignment="1">
      <alignment horizontal="justify" vertical="top" wrapText="1"/>
    </xf>
    <xf numFmtId="0" fontId="1" fillId="0" borderId="7" xfId="0" applyFont="1" applyBorder="1" applyAlignment="1">
      <alignment horizontal="center" vertical="top" wrapText="1"/>
    </xf>
    <xf numFmtId="0" fontId="1" fillId="0" borderId="7" xfId="0" applyFont="1" applyBorder="1" applyAlignment="1">
      <alignment horizontal="justify" vertical="top" wrapText="1"/>
    </xf>
    <xf numFmtId="0" fontId="1" fillId="0" borderId="7" xfId="0" applyFont="1" applyBorder="1" applyAlignment="1">
      <alignment vertical="top" wrapText="1"/>
    </xf>
    <xf numFmtId="0" fontId="1" fillId="0" borderId="9" xfId="0" applyFont="1" applyBorder="1" applyAlignment="1">
      <alignment horizontal="justify" vertical="top" wrapText="1"/>
    </xf>
    <xf numFmtId="0" fontId="1" fillId="0" borderId="9" xfId="0" applyFont="1" applyBorder="1" applyAlignment="1">
      <alignment vertical="top" wrapText="1"/>
    </xf>
    <xf numFmtId="0" fontId="1" fillId="0" borderId="8" xfId="0" applyFont="1" applyBorder="1" applyAlignment="1">
      <alignment horizontal="center" vertical="top" wrapText="1"/>
    </xf>
    <xf numFmtId="0" fontId="1" fillId="0" borderId="8" xfId="0" applyFont="1" applyBorder="1" applyAlignment="1">
      <alignment horizontal="justify" vertical="top" wrapText="1"/>
    </xf>
    <xf numFmtId="0" fontId="6" fillId="0" borderId="8" xfId="0" applyFont="1" applyBorder="1" applyAlignment="1">
      <alignment vertical="top" wrapText="1"/>
    </xf>
    <xf numFmtId="0" fontId="4" fillId="0" borderId="0" xfId="0" applyFont="1" applyAlignment="1">
      <alignment wrapText="1"/>
    </xf>
    <xf numFmtId="3" fontId="2" fillId="0" borderId="7" xfId="0" applyNumberFormat="1" applyFont="1" applyBorder="1" applyAlignment="1">
      <alignment wrapText="1"/>
    </xf>
    <xf numFmtId="3" fontId="1" fillId="0" borderId="6" xfId="0" applyNumberFormat="1" applyFont="1" applyBorder="1" applyAlignment="1">
      <alignment wrapText="1"/>
    </xf>
    <xf numFmtId="3" fontId="1" fillId="0" borderId="6" xfId="0" applyNumberFormat="1" applyFont="1" applyBorder="1" applyAlignment="1">
      <alignment horizontal="justify" wrapText="1"/>
    </xf>
    <xf numFmtId="3" fontId="1" fillId="0" borderId="9" xfId="0" applyNumberFormat="1" applyFont="1" applyBorder="1" applyAlignment="1">
      <alignment wrapText="1"/>
    </xf>
    <xf numFmtId="3" fontId="2" fillId="0" borderId="6" xfId="0" applyNumberFormat="1" applyFont="1" applyBorder="1" applyAlignment="1">
      <alignment wrapText="1"/>
    </xf>
    <xf numFmtId="3" fontId="1" fillId="0" borderId="6" xfId="0" applyNumberFormat="1" applyFont="1" applyBorder="1" applyAlignment="1">
      <alignment horizontal="right" wrapText="1"/>
    </xf>
    <xf numFmtId="3" fontId="2" fillId="0" borderId="8" xfId="0" applyNumberFormat="1" applyFont="1" applyBorder="1" applyAlignment="1">
      <alignment wrapText="1"/>
    </xf>
    <xf numFmtId="41" fontId="1" fillId="0" borderId="7" xfId="0" applyNumberFormat="1" applyFont="1" applyBorder="1" applyAlignment="1">
      <alignment vertical="top" wrapText="1"/>
    </xf>
    <xf numFmtId="41" fontId="1" fillId="0" borderId="6" xfId="0" applyNumberFormat="1" applyFont="1" applyBorder="1" applyAlignment="1">
      <alignment vertical="top" wrapText="1"/>
    </xf>
    <xf numFmtId="41" fontId="1" fillId="0" borderId="6" xfId="0" applyNumberFormat="1" applyFont="1" applyBorder="1" applyAlignment="1">
      <alignment horizontal="center" vertical="top" wrapText="1"/>
    </xf>
    <xf numFmtId="0" fontId="1" fillId="0" borderId="7" xfId="0" applyFont="1" applyBorder="1" applyAlignment="1">
      <alignment vertical="center" wrapText="1"/>
    </xf>
    <xf numFmtId="41" fontId="9" fillId="0" borderId="0" xfId="0" applyNumberFormat="1" applyFont="1" applyAlignment="1">
      <alignment vertical="center"/>
    </xf>
    <xf numFmtId="41" fontId="1" fillId="0" borderId="7" xfId="0" applyNumberFormat="1" applyFont="1" applyBorder="1" applyAlignment="1">
      <alignment vertical="center" wrapText="1"/>
    </xf>
    <xf numFmtId="0" fontId="1" fillId="0" borderId="6" xfId="0" applyFont="1" applyBorder="1" applyAlignment="1">
      <alignment vertical="center" wrapText="1"/>
    </xf>
    <xf numFmtId="41" fontId="1" fillId="0" borderId="6" xfId="0" applyNumberFormat="1" applyFont="1" applyBorder="1" applyAlignment="1">
      <alignment vertical="center" wrapText="1"/>
    </xf>
    <xf numFmtId="0" fontId="1" fillId="0" borderId="9" xfId="0" applyFont="1" applyBorder="1" applyAlignment="1">
      <alignment vertical="center" wrapText="1"/>
    </xf>
    <xf numFmtId="0" fontId="1" fillId="0" borderId="8" xfId="0" applyFont="1" applyBorder="1" applyAlignment="1">
      <alignment vertical="center" wrapText="1"/>
    </xf>
    <xf numFmtId="41" fontId="9" fillId="0" borderId="8" xfId="0" applyNumberFormat="1" applyFont="1" applyBorder="1" applyAlignment="1">
      <alignment vertical="center"/>
    </xf>
    <xf numFmtId="0" fontId="6" fillId="0" borderId="8" xfId="0" applyFont="1" applyBorder="1" applyAlignment="1">
      <alignment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41" fontId="9" fillId="0" borderId="6" xfId="0" applyNumberFormat="1" applyFont="1" applyBorder="1" applyAlignment="1">
      <alignment vertical="center"/>
    </xf>
    <xf numFmtId="0" fontId="6" fillId="0" borderId="6" xfId="0" applyFont="1" applyBorder="1" applyAlignment="1">
      <alignment vertical="top" wrapText="1"/>
    </xf>
    <xf numFmtId="10" fontId="1" fillId="0" borderId="11" xfId="0" applyNumberFormat="1" applyFont="1" applyBorder="1" applyAlignment="1">
      <alignment vertical="top" wrapText="1"/>
    </xf>
    <xf numFmtId="0" fontId="1" fillId="0" borderId="12" xfId="0" applyFont="1" applyBorder="1" applyAlignment="1">
      <alignment vertical="top" wrapText="1"/>
    </xf>
    <xf numFmtId="10" fontId="1" fillId="0" borderId="6" xfId="0" applyNumberFormat="1" applyFont="1" applyBorder="1" applyAlignment="1">
      <alignment vertical="top"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13" fillId="0" borderId="9" xfId="0" applyFont="1" applyBorder="1" applyAlignment="1">
      <alignment vertical="center" wrapText="1"/>
    </xf>
    <xf numFmtId="0" fontId="2" fillId="0" borderId="8" xfId="0" applyFont="1" applyBorder="1" applyAlignment="1">
      <alignment horizontal="center" vertical="center" wrapText="1"/>
    </xf>
    <xf numFmtId="39" fontId="9" fillId="0" borderId="0" xfId="0" applyNumberFormat="1" applyFont="1" applyAlignment="1">
      <alignment vertical="center"/>
    </xf>
    <xf numFmtId="39" fontId="1" fillId="0" borderId="9" xfId="0" applyNumberFormat="1" applyFont="1" applyBorder="1" applyAlignment="1">
      <alignment vertical="center" wrapText="1"/>
    </xf>
    <xf numFmtId="0" fontId="1" fillId="0" borderId="13" xfId="0" applyFont="1" applyBorder="1" applyAlignment="1">
      <alignment vertical="top" wrapText="1"/>
    </xf>
    <xf numFmtId="0" fontId="1" fillId="0" borderId="14" xfId="0" applyFont="1" applyBorder="1" applyAlignment="1">
      <alignment vertical="top" wrapText="1"/>
    </xf>
    <xf numFmtId="0" fontId="6" fillId="0" borderId="9" xfId="0" applyFont="1" applyBorder="1" applyAlignment="1">
      <alignmen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4" fontId="1" fillId="0" borderId="13" xfId="0" applyNumberFormat="1" applyFont="1" applyBorder="1" applyAlignment="1">
      <alignment vertical="top" wrapText="1"/>
    </xf>
    <xf numFmtId="4" fontId="1" fillId="0" borderId="14" xfId="0" applyNumberFormat="1" applyFont="1" applyBorder="1" applyAlignment="1">
      <alignment vertical="top" wrapText="1"/>
    </xf>
    <xf numFmtId="4" fontId="1" fillId="0" borderId="7" xfId="0" applyNumberFormat="1" applyFont="1" applyBorder="1" applyAlignment="1">
      <alignment vertical="top" wrapText="1"/>
    </xf>
    <xf numFmtId="10" fontId="1" fillId="0" borderId="14" xfId="0" applyNumberFormat="1" applyFont="1" applyBorder="1" applyAlignment="1">
      <alignment vertical="top" wrapText="1"/>
    </xf>
    <xf numFmtId="10" fontId="1" fillId="0" borderId="7" xfId="0" applyNumberFormat="1" applyFont="1" applyBorder="1" applyAlignment="1">
      <alignment vertical="top" wrapText="1"/>
    </xf>
    <xf numFmtId="10" fontId="1" fillId="0" borderId="9" xfId="0" applyNumberFormat="1" applyFont="1" applyBorder="1" applyAlignment="1">
      <alignment vertical="top" wrapText="1"/>
    </xf>
    <xf numFmtId="10" fontId="6" fillId="0" borderId="14" xfId="0" applyNumberFormat="1" applyFont="1" applyBorder="1" applyAlignment="1">
      <alignment vertical="top" wrapText="1"/>
    </xf>
    <xf numFmtId="10" fontId="6" fillId="0" borderId="11" xfId="0" applyNumberFormat="1" applyFont="1" applyBorder="1" applyAlignment="1">
      <alignment vertical="top" wrapText="1"/>
    </xf>
    <xf numFmtId="4" fontId="1" fillId="0" borderId="6" xfId="0" applyNumberFormat="1" applyFont="1" applyBorder="1" applyAlignment="1">
      <alignment vertical="top" wrapText="1"/>
    </xf>
    <xf numFmtId="0" fontId="5" fillId="0" borderId="0" xfId="0" applyFont="1" applyBorder="1" applyAlignment="1">
      <alignment horizontal="center" vertical="top" wrapText="1"/>
    </xf>
    <xf numFmtId="0" fontId="2" fillId="0" borderId="0" xfId="0" applyFont="1" applyBorder="1" applyAlignment="1">
      <alignment horizontal="justify" vertical="top" wrapText="1"/>
    </xf>
    <xf numFmtId="0" fontId="6" fillId="0" borderId="0" xfId="0" applyFont="1" applyBorder="1" applyAlignment="1">
      <alignment horizontal="justify" vertical="top" wrapText="1"/>
    </xf>
    <xf numFmtId="0" fontId="2" fillId="0" borderId="0" xfId="0" applyFont="1" applyBorder="1" applyAlignment="1">
      <alignment horizontal="center" vertical="top" wrapText="1"/>
    </xf>
    <xf numFmtId="0" fontId="1" fillId="0" borderId="0" xfId="0" applyFont="1" applyBorder="1" applyAlignment="1">
      <alignment horizontal="justify" vertical="top" wrapText="1"/>
    </xf>
    <xf numFmtId="0" fontId="9" fillId="0" borderId="0" xfId="0" applyFont="1" applyBorder="1" applyAlignment="1">
      <alignment/>
    </xf>
    <xf numFmtId="10" fontId="1" fillId="0" borderId="10" xfId="0" applyNumberFormat="1" applyFont="1" applyBorder="1" applyAlignment="1">
      <alignment vertical="top" wrapText="1"/>
    </xf>
    <xf numFmtId="41" fontId="9" fillId="0" borderId="0" xfId="0" applyNumberFormat="1" applyFont="1" applyAlignment="1">
      <alignment/>
    </xf>
    <xf numFmtId="0" fontId="2" fillId="0" borderId="7" xfId="0" applyFont="1" applyBorder="1" applyAlignment="1">
      <alignment horizontal="center" vertical="top" wrapText="1"/>
    </xf>
    <xf numFmtId="0" fontId="3" fillId="0" borderId="0" xfId="0" applyFont="1" applyAlignment="1">
      <alignment horizontal="left"/>
    </xf>
    <xf numFmtId="0" fontId="5" fillId="0" borderId="0" xfId="0" applyFont="1" applyAlignment="1">
      <alignment horizontal="center"/>
    </xf>
    <xf numFmtId="0" fontId="1" fillId="0" borderId="0" xfId="0" applyFont="1" applyAlignment="1">
      <alignment vertical="top" wrapText="1"/>
    </xf>
    <xf numFmtId="0" fontId="1" fillId="0" borderId="7" xfId="0" applyFont="1" applyBorder="1" applyAlignment="1">
      <alignment horizontal="center" vertical="center" wrapText="1"/>
    </xf>
    <xf numFmtId="10" fontId="1" fillId="0" borderId="6"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xf>
    <xf numFmtId="0" fontId="1" fillId="0" borderId="15" xfId="0" applyFont="1" applyBorder="1" applyAlignment="1">
      <alignment horizontal="right" vertical="top" wrapText="1"/>
    </xf>
    <xf numFmtId="0" fontId="1" fillId="0" borderId="16" xfId="0" applyFont="1" applyBorder="1" applyAlignment="1">
      <alignment horizontal="right" vertical="top" wrapText="1"/>
    </xf>
    <xf numFmtId="0" fontId="1" fillId="0" borderId="1" xfId="0" applyFont="1" applyBorder="1" applyAlignment="1">
      <alignment horizontal="right"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1" xfId="0" applyFont="1" applyBorder="1" applyAlignment="1">
      <alignment horizontal="justify" vertical="top" wrapText="1"/>
    </xf>
    <xf numFmtId="0" fontId="3" fillId="0" borderId="17" xfId="0" applyFont="1" applyBorder="1" applyAlignment="1">
      <alignment horizontal="center"/>
    </xf>
    <xf numFmtId="0" fontId="6" fillId="0" borderId="15" xfId="0" applyFont="1" applyBorder="1" applyAlignment="1">
      <alignment horizontal="justify" vertical="top" wrapText="1"/>
    </xf>
    <xf numFmtId="0" fontId="6" fillId="0" borderId="16" xfId="0" applyFont="1" applyBorder="1" applyAlignment="1">
      <alignment horizontal="justify" vertical="top" wrapText="1"/>
    </xf>
    <xf numFmtId="0" fontId="6" fillId="0" borderId="1" xfId="0" applyFont="1" applyBorder="1" applyAlignment="1">
      <alignment horizontal="justify"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wrapText="1"/>
    </xf>
    <xf numFmtId="0" fontId="12" fillId="0" borderId="0" xfId="0" applyFont="1" applyAlignment="1">
      <alignment horizontal="center" vertical="top" wrapText="1"/>
    </xf>
    <xf numFmtId="0" fontId="3" fillId="0" borderId="0" xfId="0" applyFont="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Alignment="1">
      <alignment horizontal="center"/>
    </xf>
    <xf numFmtId="0" fontId="4" fillId="0" borderId="18" xfId="0" applyFont="1"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1" fillId="0" borderId="13"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170</xdr:row>
      <xdr:rowOff>200025</xdr:rowOff>
    </xdr:from>
    <xdr:to>
      <xdr:col>3</xdr:col>
      <xdr:colOff>342900</xdr:colOff>
      <xdr:row>170</xdr:row>
      <xdr:rowOff>200025</xdr:rowOff>
    </xdr:to>
    <xdr:sp>
      <xdr:nvSpPr>
        <xdr:cNvPr id="1" name="Line 3"/>
        <xdr:cNvSpPr>
          <a:spLocks/>
        </xdr:cNvSpPr>
      </xdr:nvSpPr>
      <xdr:spPr>
        <a:xfrm>
          <a:off x="857250" y="24364950"/>
          <a:ext cx="70866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208</xdr:row>
      <xdr:rowOff>200025</xdr:rowOff>
    </xdr:from>
    <xdr:to>
      <xdr:col>3</xdr:col>
      <xdr:colOff>342900</xdr:colOff>
      <xdr:row>208</xdr:row>
      <xdr:rowOff>200025</xdr:rowOff>
    </xdr:to>
    <xdr:sp>
      <xdr:nvSpPr>
        <xdr:cNvPr id="2" name="Line 2"/>
        <xdr:cNvSpPr>
          <a:spLocks/>
        </xdr:cNvSpPr>
      </xdr:nvSpPr>
      <xdr:spPr>
        <a:xfrm>
          <a:off x="857250" y="38166675"/>
          <a:ext cx="70866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245</xdr:row>
      <xdr:rowOff>200025</xdr:rowOff>
    </xdr:from>
    <xdr:to>
      <xdr:col>3</xdr:col>
      <xdr:colOff>342900</xdr:colOff>
      <xdr:row>245</xdr:row>
      <xdr:rowOff>200025</xdr:rowOff>
    </xdr:to>
    <xdr:sp>
      <xdr:nvSpPr>
        <xdr:cNvPr id="3" name="Line 1"/>
        <xdr:cNvSpPr>
          <a:spLocks/>
        </xdr:cNvSpPr>
      </xdr:nvSpPr>
      <xdr:spPr>
        <a:xfrm>
          <a:off x="857250" y="51768375"/>
          <a:ext cx="70866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2971800</xdr:colOff>
      <xdr:row>0</xdr:row>
      <xdr:rowOff>0</xdr:rowOff>
    </xdr:from>
    <xdr:to>
      <xdr:col>4</xdr:col>
      <xdr:colOff>28575</xdr:colOff>
      <xdr:row>2</xdr:row>
      <xdr:rowOff>152400</xdr:rowOff>
    </xdr:to>
    <xdr:sp>
      <xdr:nvSpPr>
        <xdr:cNvPr id="4" name="TextBox 4"/>
        <xdr:cNvSpPr txBox="1">
          <a:spLocks noChangeArrowheads="1"/>
        </xdr:cNvSpPr>
      </xdr:nvSpPr>
      <xdr:spPr>
        <a:xfrm>
          <a:off x="3829050" y="0"/>
          <a:ext cx="536257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Mẫu CBTT-03
(Ban hành kèm theo thông tư số 38/2007/TT-BTC ngày 18/04/2007 của Bộ Tài chính hướng dẫn về việc Công bố  thông tin TTCK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170</xdr:row>
      <xdr:rowOff>200025</xdr:rowOff>
    </xdr:from>
    <xdr:to>
      <xdr:col>3</xdr:col>
      <xdr:colOff>342900</xdr:colOff>
      <xdr:row>170</xdr:row>
      <xdr:rowOff>200025</xdr:rowOff>
    </xdr:to>
    <xdr:sp>
      <xdr:nvSpPr>
        <xdr:cNvPr id="1" name="Line 1"/>
        <xdr:cNvSpPr>
          <a:spLocks/>
        </xdr:cNvSpPr>
      </xdr:nvSpPr>
      <xdr:spPr>
        <a:xfrm>
          <a:off x="657225" y="25936575"/>
          <a:ext cx="609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208</xdr:row>
      <xdr:rowOff>200025</xdr:rowOff>
    </xdr:from>
    <xdr:to>
      <xdr:col>3</xdr:col>
      <xdr:colOff>342900</xdr:colOff>
      <xdr:row>208</xdr:row>
      <xdr:rowOff>200025</xdr:rowOff>
    </xdr:to>
    <xdr:sp>
      <xdr:nvSpPr>
        <xdr:cNvPr id="2" name="Line 2"/>
        <xdr:cNvSpPr>
          <a:spLocks/>
        </xdr:cNvSpPr>
      </xdr:nvSpPr>
      <xdr:spPr>
        <a:xfrm>
          <a:off x="657225" y="43938825"/>
          <a:ext cx="609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245</xdr:row>
      <xdr:rowOff>200025</xdr:rowOff>
    </xdr:from>
    <xdr:to>
      <xdr:col>3</xdr:col>
      <xdr:colOff>342900</xdr:colOff>
      <xdr:row>245</xdr:row>
      <xdr:rowOff>200025</xdr:rowOff>
    </xdr:to>
    <xdr:sp>
      <xdr:nvSpPr>
        <xdr:cNvPr id="3" name="Line 3"/>
        <xdr:cNvSpPr>
          <a:spLocks/>
        </xdr:cNvSpPr>
      </xdr:nvSpPr>
      <xdr:spPr>
        <a:xfrm>
          <a:off x="657225" y="61741050"/>
          <a:ext cx="609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2981325</xdr:colOff>
      <xdr:row>0</xdr:row>
      <xdr:rowOff>0</xdr:rowOff>
    </xdr:from>
    <xdr:to>
      <xdr:col>4</xdr:col>
      <xdr:colOff>19050</xdr:colOff>
      <xdr:row>2</xdr:row>
      <xdr:rowOff>152400</xdr:rowOff>
    </xdr:to>
    <xdr:sp>
      <xdr:nvSpPr>
        <xdr:cNvPr id="4" name="TextBox 4"/>
        <xdr:cNvSpPr txBox="1">
          <a:spLocks noChangeArrowheads="1"/>
        </xdr:cNvSpPr>
      </xdr:nvSpPr>
      <xdr:spPr>
        <a:xfrm>
          <a:off x="3638550" y="0"/>
          <a:ext cx="417195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Mẫu CBTT-03
(Ban hành kèm theo thông tư số 38/2007/TT-BTC ngày 18/04/2007 của Bộ Tài chính hướng dẫn về việc Công bố  thông tin TTCK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180</xdr:row>
      <xdr:rowOff>0</xdr:rowOff>
    </xdr:from>
    <xdr:to>
      <xdr:col>3</xdr:col>
      <xdr:colOff>342900</xdr:colOff>
      <xdr:row>180</xdr:row>
      <xdr:rowOff>0</xdr:rowOff>
    </xdr:to>
    <xdr:sp>
      <xdr:nvSpPr>
        <xdr:cNvPr id="1" name="Line 1"/>
        <xdr:cNvSpPr>
          <a:spLocks/>
        </xdr:cNvSpPr>
      </xdr:nvSpPr>
      <xdr:spPr>
        <a:xfrm>
          <a:off x="657225" y="27736800"/>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180</xdr:row>
      <xdr:rowOff>0</xdr:rowOff>
    </xdr:from>
    <xdr:to>
      <xdr:col>3</xdr:col>
      <xdr:colOff>342900</xdr:colOff>
      <xdr:row>180</xdr:row>
      <xdr:rowOff>0</xdr:rowOff>
    </xdr:to>
    <xdr:sp>
      <xdr:nvSpPr>
        <xdr:cNvPr id="2" name="Line 2"/>
        <xdr:cNvSpPr>
          <a:spLocks/>
        </xdr:cNvSpPr>
      </xdr:nvSpPr>
      <xdr:spPr>
        <a:xfrm>
          <a:off x="657225" y="27736800"/>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180</xdr:row>
      <xdr:rowOff>0</xdr:rowOff>
    </xdr:from>
    <xdr:to>
      <xdr:col>3</xdr:col>
      <xdr:colOff>342900</xdr:colOff>
      <xdr:row>180</xdr:row>
      <xdr:rowOff>0</xdr:rowOff>
    </xdr:to>
    <xdr:sp>
      <xdr:nvSpPr>
        <xdr:cNvPr id="3" name="Line 3"/>
        <xdr:cNvSpPr>
          <a:spLocks/>
        </xdr:cNvSpPr>
      </xdr:nvSpPr>
      <xdr:spPr>
        <a:xfrm>
          <a:off x="657225" y="27736800"/>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2981325</xdr:colOff>
      <xdr:row>0</xdr:row>
      <xdr:rowOff>0</xdr:rowOff>
    </xdr:from>
    <xdr:to>
      <xdr:col>4</xdr:col>
      <xdr:colOff>19050</xdr:colOff>
      <xdr:row>2</xdr:row>
      <xdr:rowOff>152400</xdr:rowOff>
    </xdr:to>
    <xdr:sp>
      <xdr:nvSpPr>
        <xdr:cNvPr id="4" name="TextBox 4"/>
        <xdr:cNvSpPr txBox="1">
          <a:spLocks noChangeArrowheads="1"/>
        </xdr:cNvSpPr>
      </xdr:nvSpPr>
      <xdr:spPr>
        <a:xfrm>
          <a:off x="3638550" y="0"/>
          <a:ext cx="56388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Mẫu CBTT-03
(Ban hành kèm theo thông tư số 38/2007/TT-BTC ngày 18/04/2007 của Bộ Tài chính hướng dẫn về việc Công bố  thông tin TTCK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179</xdr:row>
      <xdr:rowOff>0</xdr:rowOff>
    </xdr:from>
    <xdr:to>
      <xdr:col>3</xdr:col>
      <xdr:colOff>342900</xdr:colOff>
      <xdr:row>179</xdr:row>
      <xdr:rowOff>0</xdr:rowOff>
    </xdr:to>
    <xdr:sp>
      <xdr:nvSpPr>
        <xdr:cNvPr id="1" name="Line 1"/>
        <xdr:cNvSpPr>
          <a:spLocks/>
        </xdr:cNvSpPr>
      </xdr:nvSpPr>
      <xdr:spPr>
        <a:xfrm>
          <a:off x="657225" y="27536775"/>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179</xdr:row>
      <xdr:rowOff>0</xdr:rowOff>
    </xdr:from>
    <xdr:to>
      <xdr:col>3</xdr:col>
      <xdr:colOff>342900</xdr:colOff>
      <xdr:row>179</xdr:row>
      <xdr:rowOff>0</xdr:rowOff>
    </xdr:to>
    <xdr:sp>
      <xdr:nvSpPr>
        <xdr:cNvPr id="2" name="Line 2"/>
        <xdr:cNvSpPr>
          <a:spLocks/>
        </xdr:cNvSpPr>
      </xdr:nvSpPr>
      <xdr:spPr>
        <a:xfrm>
          <a:off x="657225" y="27536775"/>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0</xdr:colOff>
      <xdr:row>179</xdr:row>
      <xdr:rowOff>0</xdr:rowOff>
    </xdr:from>
    <xdr:to>
      <xdr:col>3</xdr:col>
      <xdr:colOff>342900</xdr:colOff>
      <xdr:row>179</xdr:row>
      <xdr:rowOff>0</xdr:rowOff>
    </xdr:to>
    <xdr:sp>
      <xdr:nvSpPr>
        <xdr:cNvPr id="3" name="Line 3"/>
        <xdr:cNvSpPr>
          <a:spLocks/>
        </xdr:cNvSpPr>
      </xdr:nvSpPr>
      <xdr:spPr>
        <a:xfrm>
          <a:off x="657225" y="27536775"/>
          <a:ext cx="6848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2981325</xdr:colOff>
      <xdr:row>0</xdr:row>
      <xdr:rowOff>0</xdr:rowOff>
    </xdr:from>
    <xdr:to>
      <xdr:col>4</xdr:col>
      <xdr:colOff>19050</xdr:colOff>
      <xdr:row>2</xdr:row>
      <xdr:rowOff>152400</xdr:rowOff>
    </xdr:to>
    <xdr:sp>
      <xdr:nvSpPr>
        <xdr:cNvPr id="4" name="TextBox 4"/>
        <xdr:cNvSpPr txBox="1">
          <a:spLocks noChangeArrowheads="1"/>
        </xdr:cNvSpPr>
      </xdr:nvSpPr>
      <xdr:spPr>
        <a:xfrm>
          <a:off x="3638550" y="0"/>
          <a:ext cx="56388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Mẫu CBTT-03
(Ban hành kèm theo thông tư số 38/2007/TT-BTC ngày 18/04/2007 của Bộ Tài chính hướng dẫn về việc Công bố  thông tin TTCK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th.xd\Local%20Settings\Temporary%20Internet%20Files\OLKA\BANG%20BAO%20CAO%20TC%2031-03-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N%20XD%20&amp;%20DV%20CSG\LAP%202011\BAO%20CAO%20TAI%20CHINH%202011\BANG%20BAO%20CAO%20TC%2030-06-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ÀI SẢN"/>
      <sheetName val="NGUỒN VỐN"/>
      <sheetName val="NGUỒN VỐN (ngoai bang c doi)"/>
      <sheetName val="KQ HĐ-KD"/>
      <sheetName val="BC LC -TIỀN TỆ"/>
      <sheetName val="BC LC -TIỀN TỆ (2)"/>
      <sheetName val="Bảng T.MINH 1"/>
      <sheetName val="Bảng T.Minh 2"/>
      <sheetName val="Bảng T.MINH 3"/>
    </sheetNames>
    <sheetDataSet>
      <sheetData sheetId="0">
        <row r="10">
          <cell r="D10">
            <v>3053826629</v>
          </cell>
          <cell r="E10">
            <v>2850720963</v>
          </cell>
        </row>
        <row r="13">
          <cell r="D13">
            <v>18077187379</v>
          </cell>
          <cell r="E13">
            <v>23700000000</v>
          </cell>
        </row>
        <row r="16">
          <cell r="D16">
            <v>9363630688</v>
          </cell>
          <cell r="E16">
            <v>10433597455</v>
          </cell>
        </row>
        <row r="23">
          <cell r="D23">
            <v>573042116</v>
          </cell>
          <cell r="E23">
            <v>663915285</v>
          </cell>
        </row>
        <row r="26">
          <cell r="D26">
            <v>135242500</v>
          </cell>
          <cell r="E26">
            <v>52628000</v>
          </cell>
        </row>
        <row r="38">
          <cell r="D38">
            <v>24670986629</v>
          </cell>
          <cell r="E38">
            <v>25477885661</v>
          </cell>
        </row>
        <row r="39">
          <cell r="D39">
            <v>24670986629</v>
          </cell>
          <cell r="E39">
            <v>25477885661</v>
          </cell>
        </row>
      </sheetData>
      <sheetData sheetId="1">
        <row r="9">
          <cell r="D9">
            <v>11490768214</v>
          </cell>
          <cell r="E9">
            <v>19513560829</v>
          </cell>
        </row>
        <row r="20">
          <cell r="D20">
            <v>562090934</v>
          </cell>
          <cell r="E20">
            <v>682867065</v>
          </cell>
        </row>
        <row r="30">
          <cell r="D30">
            <v>40500000000</v>
          </cell>
          <cell r="E30">
            <v>40500000000</v>
          </cell>
        </row>
        <row r="39">
          <cell r="D39">
            <v>2085706029</v>
          </cell>
          <cell r="E39">
            <v>1119168706</v>
          </cell>
        </row>
        <row r="42">
          <cell r="D42">
            <v>1235350764</v>
          </cell>
          <cell r="E42">
            <v>1363150764</v>
          </cell>
        </row>
      </sheetData>
      <sheetData sheetId="3">
        <row r="13">
          <cell r="D13">
            <v>27650366274</v>
          </cell>
        </row>
        <row r="16">
          <cell r="D16">
            <v>24323431725</v>
          </cell>
        </row>
        <row r="18">
          <cell r="D18">
            <v>723624782</v>
          </cell>
        </row>
        <row r="19">
          <cell r="D19">
            <v>21000000</v>
          </cell>
        </row>
        <row r="22">
          <cell r="D22">
            <v>2392353936</v>
          </cell>
        </row>
        <row r="24">
          <cell r="D24">
            <v>31567273</v>
          </cell>
        </row>
        <row r="25">
          <cell r="D25">
            <v>-7000000</v>
          </cell>
        </row>
        <row r="28">
          <cell r="D28">
            <v>415443166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ÀI SẢN"/>
      <sheetName val="NGUỒN VỐN"/>
      <sheetName val="NGUỒN VỐN (ngoai bang c doi)"/>
      <sheetName val="KQ HĐ-KD"/>
      <sheetName val="BC LC -TIỀN TỆ"/>
      <sheetName val="BC LC -TIỀN TỆ (2)"/>
      <sheetName val="Bảng T.MINH 1"/>
      <sheetName val="Bảng T.Minh 2"/>
      <sheetName val="Bảng T.MINH 3"/>
    </sheetNames>
    <sheetDataSet>
      <sheetData sheetId="3">
        <row r="13">
          <cell r="D13">
            <v>56644769290</v>
          </cell>
        </row>
        <row r="16">
          <cell r="D16">
            <v>50586110791</v>
          </cell>
        </row>
        <row r="18">
          <cell r="D18">
            <v>1398227862</v>
          </cell>
        </row>
        <row r="19">
          <cell r="D19">
            <v>42000000</v>
          </cell>
        </row>
        <row r="22">
          <cell r="D22">
            <v>5320773317</v>
          </cell>
        </row>
        <row r="24">
          <cell r="D24">
            <v>444027818</v>
          </cell>
        </row>
        <row r="25">
          <cell r="D25">
            <v>-296833919</v>
          </cell>
        </row>
        <row r="28">
          <cell r="D28">
            <v>560326735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75"/>
  <sheetViews>
    <sheetView workbookViewId="0" topLeftCell="A34">
      <selection activeCell="C11" sqref="C11:D11"/>
      <selection activeCell="A1" sqref="A1:B1"/>
      <selection activeCell="E157" sqref="E157"/>
    </sheetView>
  </sheetViews>
  <sheetFormatPr defaultColWidth="8.796875" defaultRowHeight="14.25"/>
  <cols>
    <col min="1" max="1" width="9" style="27" customWidth="1"/>
    <col min="2" max="2" width="49.19921875" style="27" customWidth="1"/>
    <col min="3" max="3" width="21.59765625" style="27" customWidth="1"/>
    <col min="4" max="4" width="16.3984375" style="27" customWidth="1"/>
    <col min="5" max="5" width="16.09765625" style="27" customWidth="1"/>
    <col min="6" max="16384" width="9" style="27" customWidth="1"/>
  </cols>
  <sheetData>
    <row r="1" spans="1:2" ht="15">
      <c r="A1" s="145" t="s">
        <v>204</v>
      </c>
      <c r="B1" s="145"/>
    </row>
    <row r="2" spans="1:4" ht="15" customHeight="1">
      <c r="A2" s="146" t="s">
        <v>205</v>
      </c>
      <c r="B2" s="146"/>
      <c r="C2" s="56"/>
      <c r="D2" s="56"/>
    </row>
    <row r="3" ht="15">
      <c r="A3" s="28"/>
    </row>
    <row r="4" ht="6.75" customHeight="1">
      <c r="A4" s="28"/>
    </row>
    <row r="5" spans="1:4" ht="21.75" customHeight="1">
      <c r="A5" s="116"/>
      <c r="B5" s="137" t="s">
        <v>1</v>
      </c>
      <c r="C5" s="137"/>
      <c r="D5" s="137"/>
    </row>
    <row r="6" spans="1:4" ht="18" customHeight="1">
      <c r="A6" s="116"/>
      <c r="B6" s="138" t="s">
        <v>203</v>
      </c>
      <c r="C6" s="138"/>
      <c r="D6" s="138"/>
    </row>
    <row r="7" spans="1:2" ht="15.75">
      <c r="A7" s="135" t="s">
        <v>2</v>
      </c>
      <c r="B7" s="135"/>
    </row>
    <row r="8" spans="1:4" ht="15.75">
      <c r="A8" s="144" t="s">
        <v>3</v>
      </c>
      <c r="B8" s="144"/>
      <c r="C8" s="144"/>
      <c r="D8" s="144"/>
    </row>
    <row r="9" spans="1:4" ht="15.75">
      <c r="A9" s="41" t="s">
        <v>4</v>
      </c>
      <c r="B9" s="42" t="s">
        <v>5</v>
      </c>
      <c r="C9" s="42" t="s">
        <v>6</v>
      </c>
      <c r="D9" s="42" t="s">
        <v>7</v>
      </c>
    </row>
    <row r="10" spans="1:4" ht="15.75">
      <c r="A10" s="39" t="s">
        <v>8</v>
      </c>
      <c r="B10" s="40" t="s">
        <v>198</v>
      </c>
      <c r="C10" s="57">
        <f>SUM(C11:C15)</f>
        <v>37700861703</v>
      </c>
      <c r="D10" s="57">
        <f>SUM(D11:D15)</f>
        <v>31202929312</v>
      </c>
    </row>
    <row r="11" spans="1:4" ht="15.75">
      <c r="A11" s="35">
        <v>1</v>
      </c>
      <c r="B11" s="36" t="s">
        <v>9</v>
      </c>
      <c r="C11" s="62">
        <f>'[1]TÀI SẢN'!$E$10</f>
        <v>2850720963</v>
      </c>
      <c r="D11" s="62">
        <f>'[1]TÀI SẢN'!$D$10</f>
        <v>3053826629</v>
      </c>
    </row>
    <row r="12" spans="1:4" ht="15.75">
      <c r="A12" s="35">
        <v>2</v>
      </c>
      <c r="B12" s="36" t="s">
        <v>10</v>
      </c>
      <c r="C12" s="58">
        <f>'[1]TÀI SẢN'!$E$13</f>
        <v>23700000000</v>
      </c>
      <c r="D12" s="58">
        <f>'[1]TÀI SẢN'!$D$13</f>
        <v>18077187379</v>
      </c>
    </row>
    <row r="13" spans="1:4" ht="15.75">
      <c r="A13" s="35">
        <v>3</v>
      </c>
      <c r="B13" s="36" t="s">
        <v>11</v>
      </c>
      <c r="C13" s="58">
        <f>'[1]TÀI SẢN'!$E$16</f>
        <v>10433597455</v>
      </c>
      <c r="D13" s="58">
        <f>'[1]TÀI SẢN'!$D$16</f>
        <v>9363630688</v>
      </c>
    </row>
    <row r="14" spans="1:4" ht="15.75">
      <c r="A14" s="35">
        <v>4</v>
      </c>
      <c r="B14" s="36" t="s">
        <v>12</v>
      </c>
      <c r="C14" s="58">
        <f>'[1]TÀI SẢN'!$E$23</f>
        <v>663915285</v>
      </c>
      <c r="D14" s="58">
        <f>'[1]TÀI SẢN'!$D$23</f>
        <v>573042116</v>
      </c>
    </row>
    <row r="15" spans="1:4" ht="15.75">
      <c r="A15" s="35">
        <v>5</v>
      </c>
      <c r="B15" s="36" t="s">
        <v>13</v>
      </c>
      <c r="C15" s="58">
        <f>'[1]TÀI SẢN'!$E$26</f>
        <v>52628000</v>
      </c>
      <c r="D15" s="58">
        <f>'[1]TÀI SẢN'!$D$26</f>
        <v>135242500</v>
      </c>
    </row>
    <row r="16" spans="1:4" ht="15.75">
      <c r="A16" s="33" t="s">
        <v>14</v>
      </c>
      <c r="B16" s="34" t="s">
        <v>199</v>
      </c>
      <c r="C16" s="61">
        <f>C18+C23+C24+C25</f>
        <v>25477885661</v>
      </c>
      <c r="D16" s="61">
        <f>D18+D23+D24+D25</f>
        <v>24670986629</v>
      </c>
    </row>
    <row r="17" spans="1:4" ht="15.75">
      <c r="A17" s="35">
        <v>1</v>
      </c>
      <c r="B17" s="36" t="s">
        <v>15</v>
      </c>
      <c r="C17" s="58"/>
      <c r="D17" s="58"/>
    </row>
    <row r="18" spans="1:4" ht="15.75">
      <c r="A18" s="35">
        <v>2</v>
      </c>
      <c r="B18" s="36" t="s">
        <v>16</v>
      </c>
      <c r="C18" s="58">
        <f>'[1]TÀI SẢN'!$E$38</f>
        <v>25477885661</v>
      </c>
      <c r="D18" s="58">
        <f>'[1]TÀI SẢN'!$D$38</f>
        <v>24670986629</v>
      </c>
    </row>
    <row r="19" spans="1:4" ht="15.75">
      <c r="A19" s="35"/>
      <c r="B19" s="36" t="s">
        <v>17</v>
      </c>
      <c r="C19" s="58">
        <f>'[1]TÀI SẢN'!$E$39</f>
        <v>25477885661</v>
      </c>
      <c r="D19" s="58">
        <f>'[1]TÀI SẢN'!$D$39</f>
        <v>24670986629</v>
      </c>
    </row>
    <row r="20" spans="1:4" ht="15.75">
      <c r="A20" s="35"/>
      <c r="B20" s="36" t="s">
        <v>18</v>
      </c>
      <c r="C20" s="58"/>
      <c r="D20" s="58"/>
    </row>
    <row r="21" spans="1:4" ht="15.75">
      <c r="A21" s="35"/>
      <c r="B21" s="36" t="s">
        <v>19</v>
      </c>
      <c r="C21" s="58"/>
      <c r="D21" s="58"/>
    </row>
    <row r="22" spans="1:4" ht="15.75">
      <c r="A22" s="35"/>
      <c r="B22" s="36" t="s">
        <v>20</v>
      </c>
      <c r="C22" s="58"/>
      <c r="D22" s="58"/>
    </row>
    <row r="23" spans="1:4" ht="15.75">
      <c r="A23" s="35">
        <v>3</v>
      </c>
      <c r="B23" s="37" t="s">
        <v>21</v>
      </c>
      <c r="C23" s="59"/>
      <c r="D23" s="59"/>
    </row>
    <row r="24" spans="1:4" ht="15.75">
      <c r="A24" s="35">
        <v>4</v>
      </c>
      <c r="B24" s="36" t="s">
        <v>22</v>
      </c>
      <c r="C24" s="58"/>
      <c r="D24" s="58"/>
    </row>
    <row r="25" spans="1:4" ht="15.75">
      <c r="A25" s="43">
        <v>5</v>
      </c>
      <c r="B25" s="44" t="s">
        <v>23</v>
      </c>
      <c r="C25" s="60"/>
      <c r="D25" s="60"/>
    </row>
    <row r="26" spans="1:4" ht="15.75">
      <c r="A26" s="41" t="s">
        <v>24</v>
      </c>
      <c r="B26" s="45" t="s">
        <v>25</v>
      </c>
      <c r="C26" s="63">
        <f>C10+C16</f>
        <v>63178747364</v>
      </c>
      <c r="D26" s="63">
        <f>D10+D16</f>
        <v>55873915941</v>
      </c>
    </row>
    <row r="27" spans="1:4" ht="15.75">
      <c r="A27" s="39" t="s">
        <v>26</v>
      </c>
      <c r="B27" s="40" t="s">
        <v>27</v>
      </c>
      <c r="C27" s="57">
        <f>SUM(C28:C29)</f>
        <v>20196427894</v>
      </c>
      <c r="D27" s="57">
        <f>SUM(D28:D29)</f>
        <v>12052859148</v>
      </c>
    </row>
    <row r="28" spans="1:4" ht="15.75">
      <c r="A28" s="35">
        <v>1</v>
      </c>
      <c r="B28" s="36" t="s">
        <v>28</v>
      </c>
      <c r="C28" s="58">
        <f>'[1]NGUỒN VỐN'!$E$9</f>
        <v>19513560829</v>
      </c>
      <c r="D28" s="58">
        <f>'[1]NGUỒN VỐN'!$D$9</f>
        <v>11490768214</v>
      </c>
    </row>
    <row r="29" spans="1:4" ht="15.75">
      <c r="A29" s="35">
        <v>2</v>
      </c>
      <c r="B29" s="36" t="s">
        <v>29</v>
      </c>
      <c r="C29" s="58">
        <f>'[1]NGUỒN VỐN'!$E$20</f>
        <v>682867065</v>
      </c>
      <c r="D29" s="58">
        <f>'[1]NGUỒN VỐN'!$D$20</f>
        <v>562090934</v>
      </c>
    </row>
    <row r="30" spans="1:4" ht="15.75">
      <c r="A30" s="33" t="s">
        <v>30</v>
      </c>
      <c r="B30" s="34" t="s">
        <v>31</v>
      </c>
      <c r="C30" s="61">
        <f>C31+C41</f>
        <v>42982319470</v>
      </c>
      <c r="D30" s="61">
        <f>D31+D41</f>
        <v>43821056793</v>
      </c>
    </row>
    <row r="31" spans="1:4" ht="15.75">
      <c r="A31" s="35">
        <v>1</v>
      </c>
      <c r="B31" s="36" t="s">
        <v>31</v>
      </c>
      <c r="C31" s="58">
        <f>SUM(C32:C40)</f>
        <v>41619168706</v>
      </c>
      <c r="D31" s="58">
        <f>SUM(D32:D40)</f>
        <v>42585706029</v>
      </c>
    </row>
    <row r="32" spans="1:4" ht="15.75">
      <c r="A32" s="35"/>
      <c r="B32" s="36" t="s">
        <v>32</v>
      </c>
      <c r="C32" s="58">
        <f>'[1]NGUỒN VỐN'!$E$30</f>
        <v>40500000000</v>
      </c>
      <c r="D32" s="58">
        <f>'[1]NGUỒN VỐN'!$D$30</f>
        <v>40500000000</v>
      </c>
    </row>
    <row r="33" spans="1:4" ht="15.75">
      <c r="A33" s="35"/>
      <c r="B33" s="36" t="s">
        <v>33</v>
      </c>
      <c r="C33" s="58"/>
      <c r="D33" s="58"/>
    </row>
    <row r="34" spans="1:4" ht="15.75">
      <c r="A34" s="35"/>
      <c r="B34" s="36" t="s">
        <v>34</v>
      </c>
      <c r="C34" s="58"/>
      <c r="D34" s="58"/>
    </row>
    <row r="35" spans="1:4" ht="15.75">
      <c r="A35" s="35"/>
      <c r="B35" s="36" t="s">
        <v>35</v>
      </c>
      <c r="C35" s="58"/>
      <c r="D35" s="58"/>
    </row>
    <row r="36" spans="1:4" ht="15.75">
      <c r="A36" s="35"/>
      <c r="B36" s="36" t="s">
        <v>36</v>
      </c>
      <c r="C36" s="58"/>
      <c r="D36" s="58"/>
    </row>
    <row r="37" spans="1:4" ht="15.75">
      <c r="A37" s="35"/>
      <c r="B37" s="36" t="s">
        <v>37</v>
      </c>
      <c r="C37" s="58"/>
      <c r="D37" s="58"/>
    </row>
    <row r="38" spans="1:4" ht="15.75">
      <c r="A38" s="35"/>
      <c r="B38" s="36" t="s">
        <v>38</v>
      </c>
      <c r="C38" s="58"/>
      <c r="D38" s="58"/>
    </row>
    <row r="39" spans="1:4" ht="15.75">
      <c r="A39" s="35"/>
      <c r="B39" s="36" t="s">
        <v>39</v>
      </c>
      <c r="C39" s="58">
        <f>'[1]NGUỒN VỐN'!$E$39</f>
        <v>1119168706</v>
      </c>
      <c r="D39" s="58">
        <f>'[1]NGUỒN VỐN'!$D$39</f>
        <v>2085706029</v>
      </c>
    </row>
    <row r="40" spans="1:4" ht="15.75">
      <c r="A40" s="38"/>
      <c r="B40" s="36" t="s">
        <v>40</v>
      </c>
      <c r="C40" s="58"/>
      <c r="D40" s="58"/>
    </row>
    <row r="41" spans="1:4" ht="15.75">
      <c r="A41" s="35" t="s">
        <v>41</v>
      </c>
      <c r="B41" s="36" t="s">
        <v>42</v>
      </c>
      <c r="C41" s="62">
        <f>C42</f>
        <v>1363150764</v>
      </c>
      <c r="D41" s="62">
        <f>D42</f>
        <v>1235350764</v>
      </c>
    </row>
    <row r="42" spans="1:4" ht="15.75">
      <c r="A42" s="35"/>
      <c r="B42" s="36" t="s">
        <v>43</v>
      </c>
      <c r="C42" s="58">
        <f>'[1]NGUỒN VỐN'!$E$42</f>
        <v>1363150764</v>
      </c>
      <c r="D42" s="58">
        <f>'[1]NGUỒN VỐN'!$D$42</f>
        <v>1235350764</v>
      </c>
    </row>
    <row r="43" spans="1:4" ht="15.75">
      <c r="A43" s="35"/>
      <c r="B43" s="36" t="s">
        <v>44</v>
      </c>
      <c r="C43" s="58"/>
      <c r="D43" s="58"/>
    </row>
    <row r="44" spans="1:4" ht="15.75">
      <c r="A44" s="43"/>
      <c r="B44" s="44" t="s">
        <v>45</v>
      </c>
      <c r="C44" s="60"/>
      <c r="D44" s="60"/>
    </row>
    <row r="45" spans="1:4" ht="15.75">
      <c r="A45" s="41" t="s">
        <v>46</v>
      </c>
      <c r="B45" s="45" t="s">
        <v>47</v>
      </c>
      <c r="C45" s="63">
        <f>C30+C27</f>
        <v>63178747364</v>
      </c>
      <c r="D45" s="63">
        <f>D30+D27</f>
        <v>55873915941</v>
      </c>
    </row>
    <row r="46" ht="15.75">
      <c r="A46" s="29"/>
    </row>
    <row r="47" spans="1:4" ht="15.75" hidden="1">
      <c r="A47" s="121" t="s">
        <v>200</v>
      </c>
      <c r="B47" s="121"/>
      <c r="C47" s="121"/>
      <c r="D47" s="121"/>
    </row>
    <row r="48" spans="1:6" ht="16.5" hidden="1" thickBot="1">
      <c r="A48" s="128" t="s">
        <v>201</v>
      </c>
      <c r="B48" s="128"/>
      <c r="C48" s="128"/>
      <c r="D48" s="128"/>
      <c r="F48" s="28" t="s">
        <v>48</v>
      </c>
    </row>
    <row r="49" spans="1:4" ht="16.5" hidden="1" thickBot="1">
      <c r="A49" s="6" t="s">
        <v>4</v>
      </c>
      <c r="B49" s="7" t="s">
        <v>49</v>
      </c>
      <c r="C49" s="8" t="s">
        <v>50</v>
      </c>
      <c r="D49" s="8" t="s">
        <v>51</v>
      </c>
    </row>
    <row r="50" spans="1:4" ht="16.5" hidden="1" thickBot="1">
      <c r="A50" s="9"/>
      <c r="B50" s="10" t="s">
        <v>52</v>
      </c>
      <c r="C50" s="11"/>
      <c r="D50" s="11"/>
    </row>
    <row r="51" spans="1:4" ht="16.5" hidden="1" thickBot="1">
      <c r="A51" s="4" t="s">
        <v>8</v>
      </c>
      <c r="B51" s="12" t="s">
        <v>53</v>
      </c>
      <c r="C51" s="12"/>
      <c r="D51" s="12"/>
    </row>
    <row r="52" spans="1:4" ht="16.5" hidden="1" thickBot="1">
      <c r="A52" s="4" t="s">
        <v>14</v>
      </c>
      <c r="B52" s="12" t="s">
        <v>54</v>
      </c>
      <c r="C52" s="12"/>
      <c r="D52" s="12"/>
    </row>
    <row r="53" spans="1:4" ht="32.25" hidden="1" thickBot="1">
      <c r="A53" s="4" t="s">
        <v>24</v>
      </c>
      <c r="B53" s="12" t="s">
        <v>55</v>
      </c>
      <c r="C53" s="12"/>
      <c r="D53" s="12"/>
    </row>
    <row r="54" spans="1:4" ht="16.5" hidden="1" thickBot="1">
      <c r="A54" s="4" t="s">
        <v>26</v>
      </c>
      <c r="B54" s="12" t="s">
        <v>56</v>
      </c>
      <c r="C54" s="12"/>
      <c r="D54" s="12"/>
    </row>
    <row r="55" spans="1:4" ht="16.5" hidden="1" thickBot="1">
      <c r="A55" s="4" t="s">
        <v>30</v>
      </c>
      <c r="B55" s="12" t="s">
        <v>57</v>
      </c>
      <c r="C55" s="12"/>
      <c r="D55" s="12"/>
    </row>
    <row r="56" spans="1:4" ht="16.5" hidden="1" thickBot="1">
      <c r="A56" s="13" t="s">
        <v>58</v>
      </c>
      <c r="B56" s="12" t="s">
        <v>57</v>
      </c>
      <c r="C56" s="12"/>
      <c r="D56" s="12"/>
    </row>
    <row r="57" spans="1:4" ht="16.5" hidden="1" thickBot="1">
      <c r="A57" s="13" t="s">
        <v>41</v>
      </c>
      <c r="B57" s="12" t="s">
        <v>59</v>
      </c>
      <c r="C57" s="12"/>
      <c r="D57" s="12"/>
    </row>
    <row r="58" spans="1:4" ht="16.5" hidden="1" thickBot="1">
      <c r="A58" s="4" t="s">
        <v>46</v>
      </c>
      <c r="B58" s="12" t="s">
        <v>60</v>
      </c>
      <c r="C58" s="12"/>
      <c r="D58" s="12"/>
    </row>
    <row r="59" spans="1:4" ht="16.5" hidden="1" thickBot="1">
      <c r="A59" s="13" t="s">
        <v>58</v>
      </c>
      <c r="B59" s="12" t="s">
        <v>60</v>
      </c>
      <c r="C59" s="12"/>
      <c r="D59" s="12"/>
    </row>
    <row r="60" spans="1:4" ht="16.5" hidden="1" thickBot="1">
      <c r="A60" s="13" t="s">
        <v>41</v>
      </c>
      <c r="B60" s="12" t="s">
        <v>59</v>
      </c>
      <c r="C60" s="12"/>
      <c r="D60" s="12"/>
    </row>
    <row r="61" spans="1:4" ht="16.5" hidden="1" thickBot="1">
      <c r="A61" s="4" t="s">
        <v>61</v>
      </c>
      <c r="B61" s="12" t="s">
        <v>62</v>
      </c>
      <c r="C61" s="12"/>
      <c r="D61" s="12"/>
    </row>
    <row r="62" spans="1:4" ht="16.5" hidden="1" thickBot="1">
      <c r="A62" s="13" t="s">
        <v>58</v>
      </c>
      <c r="B62" s="12" t="s">
        <v>63</v>
      </c>
      <c r="C62" s="12"/>
      <c r="D62" s="12"/>
    </row>
    <row r="63" spans="1:4" ht="16.5" hidden="1" thickBot="1">
      <c r="A63" s="13" t="s">
        <v>41</v>
      </c>
      <c r="B63" s="12" t="s">
        <v>64</v>
      </c>
      <c r="C63" s="12"/>
      <c r="D63" s="12"/>
    </row>
    <row r="64" spans="1:4" ht="16.5" hidden="1" thickBot="1">
      <c r="A64" s="4" t="s">
        <v>65</v>
      </c>
      <c r="B64" s="12" t="s">
        <v>66</v>
      </c>
      <c r="C64" s="12"/>
      <c r="D64" s="12"/>
    </row>
    <row r="65" spans="1:4" ht="15.75" hidden="1">
      <c r="A65" s="122" t="s">
        <v>58</v>
      </c>
      <c r="B65" s="15" t="s">
        <v>67</v>
      </c>
      <c r="C65" s="125"/>
      <c r="D65" s="125"/>
    </row>
    <row r="66" spans="1:4" ht="15.75" hidden="1">
      <c r="A66" s="123"/>
      <c r="B66" s="15" t="s">
        <v>68</v>
      </c>
      <c r="C66" s="126"/>
      <c r="D66" s="126"/>
    </row>
    <row r="67" spans="1:4" ht="16.5" hidden="1" thickBot="1">
      <c r="A67" s="124"/>
      <c r="B67" s="12" t="s">
        <v>69</v>
      </c>
      <c r="C67" s="127"/>
      <c r="D67" s="127"/>
    </row>
    <row r="68" spans="1:4" ht="16.5" hidden="1" thickBot="1">
      <c r="A68" s="13" t="s">
        <v>41</v>
      </c>
      <c r="B68" s="12" t="s">
        <v>70</v>
      </c>
      <c r="C68" s="12"/>
      <c r="D68" s="12"/>
    </row>
    <row r="69" spans="1:4" ht="16.5" hidden="1" thickBot="1">
      <c r="A69" s="4" t="s">
        <v>71</v>
      </c>
      <c r="B69" s="12" t="s">
        <v>72</v>
      </c>
      <c r="C69" s="12"/>
      <c r="D69" s="12"/>
    </row>
    <row r="70" spans="1:4" ht="16.5" hidden="1" thickBot="1">
      <c r="A70" s="13" t="s">
        <v>58</v>
      </c>
      <c r="B70" s="12" t="s">
        <v>73</v>
      </c>
      <c r="C70" s="12"/>
      <c r="D70" s="12"/>
    </row>
    <row r="71" spans="1:4" ht="16.5" hidden="1" thickBot="1">
      <c r="A71" s="13" t="s">
        <v>41</v>
      </c>
      <c r="B71" s="12" t="s">
        <v>74</v>
      </c>
      <c r="C71" s="12"/>
      <c r="D71" s="12"/>
    </row>
    <row r="72" spans="1:4" ht="16.5" hidden="1" thickBot="1">
      <c r="A72" s="13" t="s">
        <v>75</v>
      </c>
      <c r="B72" s="12" t="s">
        <v>76</v>
      </c>
      <c r="C72" s="12"/>
      <c r="D72" s="12"/>
    </row>
    <row r="73" spans="1:4" ht="16.5" hidden="1" thickBot="1">
      <c r="A73" s="13" t="s">
        <v>77</v>
      </c>
      <c r="B73" s="12" t="s">
        <v>78</v>
      </c>
      <c r="C73" s="16"/>
      <c r="D73" s="16"/>
    </row>
    <row r="74" spans="1:4" ht="16.5" hidden="1" thickBot="1">
      <c r="A74" s="9"/>
      <c r="B74" s="17" t="s">
        <v>79</v>
      </c>
      <c r="C74" s="16"/>
      <c r="D74" s="16"/>
    </row>
    <row r="75" spans="1:4" ht="16.5" hidden="1" thickBot="1">
      <c r="A75" s="9"/>
      <c r="B75" s="17" t="s">
        <v>80</v>
      </c>
      <c r="C75" s="12"/>
      <c r="D75" s="12"/>
    </row>
    <row r="76" spans="1:4" ht="16.5" hidden="1" thickBot="1">
      <c r="A76" s="4" t="s">
        <v>8</v>
      </c>
      <c r="B76" s="12" t="s">
        <v>81</v>
      </c>
      <c r="C76" s="12"/>
      <c r="D76" s="12"/>
    </row>
    <row r="77" spans="1:4" ht="16.5" hidden="1" thickBot="1">
      <c r="A77" s="13" t="s">
        <v>58</v>
      </c>
      <c r="B77" s="12" t="s">
        <v>82</v>
      </c>
      <c r="C77" s="12"/>
      <c r="D77" s="12"/>
    </row>
    <row r="78" spans="1:4" ht="16.5" hidden="1" thickBot="1">
      <c r="A78" s="13" t="s">
        <v>41</v>
      </c>
      <c r="B78" s="12" t="s">
        <v>83</v>
      </c>
      <c r="C78" s="12"/>
      <c r="D78" s="12"/>
    </row>
    <row r="79" spans="1:4" ht="16.5" hidden="1" thickBot="1">
      <c r="A79" s="4" t="s">
        <v>14</v>
      </c>
      <c r="B79" s="12" t="s">
        <v>84</v>
      </c>
      <c r="C79" s="12"/>
      <c r="D79" s="12"/>
    </row>
    <row r="80" spans="1:4" ht="16.5" hidden="1" thickBot="1">
      <c r="A80" s="13" t="s">
        <v>58</v>
      </c>
      <c r="B80" s="12" t="s">
        <v>85</v>
      </c>
      <c r="C80" s="12"/>
      <c r="D80" s="12"/>
    </row>
    <row r="81" spans="1:4" ht="16.5" hidden="1" thickBot="1">
      <c r="A81" s="13" t="s">
        <v>41</v>
      </c>
      <c r="B81" s="12" t="s">
        <v>86</v>
      </c>
      <c r="C81" s="12"/>
      <c r="D81" s="12"/>
    </row>
    <row r="82" spans="1:4" ht="16.5" hidden="1" thickBot="1">
      <c r="A82" s="13" t="s">
        <v>75</v>
      </c>
      <c r="B82" s="12" t="s">
        <v>87</v>
      </c>
      <c r="C82" s="12"/>
      <c r="D82" s="12"/>
    </row>
    <row r="83" spans="1:4" ht="16.5" hidden="1" thickBot="1">
      <c r="A83" s="13" t="s">
        <v>77</v>
      </c>
      <c r="B83" s="12" t="s">
        <v>88</v>
      </c>
      <c r="C83" s="12"/>
      <c r="D83" s="12"/>
    </row>
    <row r="84" spans="1:4" ht="16.5" hidden="1" thickBot="1">
      <c r="A84" s="4" t="s">
        <v>24</v>
      </c>
      <c r="B84" s="12" t="s">
        <v>89</v>
      </c>
      <c r="C84" s="12"/>
      <c r="D84" s="12"/>
    </row>
    <row r="85" spans="1:4" ht="16.5" hidden="1" thickBot="1">
      <c r="A85" s="4" t="s">
        <v>26</v>
      </c>
      <c r="B85" s="12" t="s">
        <v>90</v>
      </c>
      <c r="C85" s="12"/>
      <c r="D85" s="12"/>
    </row>
    <row r="86" spans="1:4" ht="16.5" hidden="1" thickBot="1">
      <c r="A86" s="4" t="s">
        <v>30</v>
      </c>
      <c r="B86" s="12" t="s">
        <v>91</v>
      </c>
      <c r="C86" s="12"/>
      <c r="D86" s="12"/>
    </row>
    <row r="87" spans="1:4" ht="16.5" hidden="1" thickBot="1">
      <c r="A87" s="4" t="s">
        <v>46</v>
      </c>
      <c r="B87" s="12" t="s">
        <v>92</v>
      </c>
      <c r="C87" s="12"/>
      <c r="D87" s="12"/>
    </row>
    <row r="88" spans="1:4" ht="16.5" hidden="1" thickBot="1">
      <c r="A88" s="13" t="s">
        <v>58</v>
      </c>
      <c r="B88" s="12" t="s">
        <v>93</v>
      </c>
      <c r="C88" s="12"/>
      <c r="D88" s="12"/>
    </row>
    <row r="89" spans="1:4" ht="16.5" hidden="1" thickBot="1">
      <c r="A89" s="13" t="s">
        <v>41</v>
      </c>
      <c r="B89" s="12" t="s">
        <v>94</v>
      </c>
      <c r="C89" s="12"/>
      <c r="D89" s="12"/>
    </row>
    <row r="90" spans="1:4" ht="16.5" hidden="1" thickBot="1">
      <c r="A90" s="13" t="s">
        <v>75</v>
      </c>
      <c r="B90" s="12" t="s">
        <v>95</v>
      </c>
      <c r="C90" s="12"/>
      <c r="D90" s="12"/>
    </row>
    <row r="91" spans="1:4" ht="16.5" hidden="1" thickBot="1">
      <c r="A91" s="4" t="s">
        <v>61</v>
      </c>
      <c r="B91" s="12" t="s">
        <v>96</v>
      </c>
      <c r="C91" s="12"/>
      <c r="D91" s="12"/>
    </row>
    <row r="92" spans="1:4" ht="15.75" hidden="1">
      <c r="A92" s="122" t="s">
        <v>58</v>
      </c>
      <c r="B92" s="15" t="s">
        <v>97</v>
      </c>
      <c r="C92" s="129"/>
      <c r="D92" s="129"/>
    </row>
    <row r="93" spans="1:4" ht="15.75" hidden="1">
      <c r="A93" s="123"/>
      <c r="B93" s="15" t="s">
        <v>98</v>
      </c>
      <c r="C93" s="130"/>
      <c r="D93" s="130"/>
    </row>
    <row r="94" spans="1:4" ht="15.75" hidden="1">
      <c r="A94" s="123"/>
      <c r="B94" s="15" t="s">
        <v>99</v>
      </c>
      <c r="C94" s="130"/>
      <c r="D94" s="130"/>
    </row>
    <row r="95" spans="1:4" ht="16.5" hidden="1" thickBot="1">
      <c r="A95" s="124"/>
      <c r="B95" s="12" t="s">
        <v>100</v>
      </c>
      <c r="C95" s="131"/>
      <c r="D95" s="131"/>
    </row>
    <row r="96" spans="1:4" ht="16.5" hidden="1" thickBot="1">
      <c r="A96" s="18" t="s">
        <v>41</v>
      </c>
      <c r="B96" s="12" t="s">
        <v>101</v>
      </c>
      <c r="C96" s="12"/>
      <c r="D96" s="12"/>
    </row>
    <row r="97" spans="1:4" ht="16.5" hidden="1" thickBot="1">
      <c r="A97" s="13" t="s">
        <v>75</v>
      </c>
      <c r="B97" s="12" t="s">
        <v>102</v>
      </c>
      <c r="C97" s="16"/>
      <c r="D97" s="16"/>
    </row>
    <row r="98" spans="1:4" ht="16.5" hidden="1" thickBot="1">
      <c r="A98" s="9"/>
      <c r="B98" s="17" t="s">
        <v>47</v>
      </c>
      <c r="C98" s="16"/>
      <c r="D98" s="16"/>
    </row>
    <row r="99" ht="15.75">
      <c r="A99" s="30"/>
    </row>
    <row r="100" spans="1:4" ht="15.75">
      <c r="A100" s="135" t="s">
        <v>103</v>
      </c>
      <c r="B100" s="135"/>
      <c r="C100" s="135"/>
      <c r="D100" s="135"/>
    </row>
    <row r="101" spans="1:4" ht="15.75">
      <c r="A101" s="114" t="s">
        <v>104</v>
      </c>
      <c r="B101" s="114"/>
      <c r="C101" s="114"/>
      <c r="D101" s="114"/>
    </row>
    <row r="102" ht="15.75">
      <c r="A102" s="19"/>
    </row>
    <row r="103" spans="1:4" ht="29.25" customHeight="1">
      <c r="A103" s="42" t="s">
        <v>105</v>
      </c>
      <c r="B103" s="42" t="s">
        <v>49</v>
      </c>
      <c r="C103" s="42" t="s">
        <v>206</v>
      </c>
      <c r="D103" s="42" t="s">
        <v>106</v>
      </c>
    </row>
    <row r="104" spans="1:4" ht="29.25" customHeight="1">
      <c r="A104" s="48" t="s">
        <v>58</v>
      </c>
      <c r="B104" s="49" t="s">
        <v>107</v>
      </c>
      <c r="C104" s="64">
        <f>'[1]KQ HĐ-KD'!$D$13</f>
        <v>27650366274</v>
      </c>
      <c r="D104" s="50"/>
    </row>
    <row r="105" spans="1:4" ht="29.25" customHeight="1">
      <c r="A105" s="35" t="s">
        <v>41</v>
      </c>
      <c r="B105" s="46" t="s">
        <v>108</v>
      </c>
      <c r="C105" s="38"/>
      <c r="D105" s="38"/>
    </row>
    <row r="106" spans="1:4" ht="29.25" customHeight="1">
      <c r="A106" s="35" t="s">
        <v>75</v>
      </c>
      <c r="B106" s="46" t="s">
        <v>109</v>
      </c>
      <c r="C106" s="65">
        <f>C104</f>
        <v>27650366274</v>
      </c>
      <c r="D106" s="38"/>
    </row>
    <row r="107" spans="1:4" ht="29.25" customHeight="1">
      <c r="A107" s="35" t="s">
        <v>77</v>
      </c>
      <c r="B107" s="46" t="s">
        <v>110</v>
      </c>
      <c r="C107" s="65">
        <f>'[1]KQ HĐ-KD'!$D$16</f>
        <v>24323431725</v>
      </c>
      <c r="D107" s="38"/>
    </row>
    <row r="108" spans="1:4" ht="29.25" customHeight="1">
      <c r="A108" s="35" t="s">
        <v>111</v>
      </c>
      <c r="B108" s="46" t="s">
        <v>112</v>
      </c>
      <c r="C108" s="65">
        <f>C104-C107</f>
        <v>3326934549</v>
      </c>
      <c r="D108" s="38"/>
    </row>
    <row r="109" spans="1:4" ht="29.25" customHeight="1">
      <c r="A109" s="35" t="s">
        <v>113</v>
      </c>
      <c r="B109" s="46" t="s">
        <v>114</v>
      </c>
      <c r="C109" s="65">
        <f>'[1]KQ HĐ-KD'!$D$18</f>
        <v>723624782</v>
      </c>
      <c r="D109" s="38"/>
    </row>
    <row r="110" spans="1:4" ht="29.25" customHeight="1">
      <c r="A110" s="35" t="s">
        <v>115</v>
      </c>
      <c r="B110" s="46" t="s">
        <v>116</v>
      </c>
      <c r="C110" s="65">
        <f>'[1]KQ HĐ-KD'!$D$19</f>
        <v>21000000</v>
      </c>
      <c r="D110" s="38"/>
    </row>
    <row r="111" spans="1:4" ht="29.25" customHeight="1">
      <c r="A111" s="35" t="s">
        <v>117</v>
      </c>
      <c r="B111" s="46" t="s">
        <v>118</v>
      </c>
      <c r="C111" s="38"/>
      <c r="D111" s="38"/>
    </row>
    <row r="112" spans="1:4" ht="29.25" customHeight="1">
      <c r="A112" s="35" t="s">
        <v>119</v>
      </c>
      <c r="B112" s="46" t="s">
        <v>120</v>
      </c>
      <c r="C112" s="65">
        <f>'[1]KQ HĐ-KD'!$D$22</f>
        <v>2392353936</v>
      </c>
      <c r="D112" s="38"/>
    </row>
    <row r="113" spans="1:4" ht="29.25" customHeight="1">
      <c r="A113" s="35" t="s">
        <v>121</v>
      </c>
      <c r="B113" s="38" t="s">
        <v>122</v>
      </c>
      <c r="C113" s="66">
        <f>C108+C109-C110-C112</f>
        <v>1637205395</v>
      </c>
      <c r="D113" s="35"/>
    </row>
    <row r="114" spans="1:4" ht="29.25" customHeight="1">
      <c r="A114" s="35" t="s">
        <v>123</v>
      </c>
      <c r="B114" s="46" t="s">
        <v>124</v>
      </c>
      <c r="C114" s="65">
        <f>'[1]KQ HĐ-KD'!$D$24</f>
        <v>31567273</v>
      </c>
      <c r="D114" s="38"/>
    </row>
    <row r="115" spans="1:4" ht="29.25" customHeight="1">
      <c r="A115" s="35" t="s">
        <v>125</v>
      </c>
      <c r="B115" s="46" t="s">
        <v>126</v>
      </c>
      <c r="C115" s="65">
        <f>'[1]KQ HĐ-KD'!$D$25</f>
        <v>-7000000</v>
      </c>
      <c r="D115" s="38"/>
    </row>
    <row r="116" spans="1:4" ht="29.25" customHeight="1">
      <c r="A116" s="35" t="s">
        <v>127</v>
      </c>
      <c r="B116" s="46" t="s">
        <v>128</v>
      </c>
      <c r="C116" s="65">
        <f>C114+C115</f>
        <v>24567273</v>
      </c>
      <c r="D116" s="38"/>
    </row>
    <row r="117" spans="1:4" ht="29.25" customHeight="1">
      <c r="A117" s="35" t="s">
        <v>129</v>
      </c>
      <c r="B117" s="46" t="s">
        <v>130</v>
      </c>
      <c r="C117" s="65">
        <f>C113+C116</f>
        <v>1661772668</v>
      </c>
      <c r="D117" s="38"/>
    </row>
    <row r="118" spans="1:4" ht="29.25" customHeight="1">
      <c r="A118" s="35" t="s">
        <v>131</v>
      </c>
      <c r="B118" s="46" t="s">
        <v>132</v>
      </c>
      <c r="C118" s="65">
        <f>'[1]KQ HĐ-KD'!$D$28</f>
        <v>415443166</v>
      </c>
      <c r="D118" s="38"/>
    </row>
    <row r="119" spans="1:4" ht="29.25" customHeight="1">
      <c r="A119" s="35" t="s">
        <v>133</v>
      </c>
      <c r="B119" s="46" t="s">
        <v>134</v>
      </c>
      <c r="C119" s="65">
        <f>C117-C118</f>
        <v>1246329502</v>
      </c>
      <c r="D119" s="38"/>
    </row>
    <row r="120" spans="1:4" ht="29.25" customHeight="1">
      <c r="A120" s="43" t="s">
        <v>135</v>
      </c>
      <c r="B120" s="51" t="s">
        <v>136</v>
      </c>
      <c r="C120" s="52"/>
      <c r="D120" s="52"/>
    </row>
    <row r="121" spans="1:4" ht="29.25" customHeight="1">
      <c r="A121" s="53" t="s">
        <v>137</v>
      </c>
      <c r="B121" s="54" t="s">
        <v>138</v>
      </c>
      <c r="C121" s="55"/>
      <c r="D121" s="55"/>
    </row>
    <row r="122" ht="15.75">
      <c r="A122" s="3"/>
    </row>
    <row r="123" spans="1:4" ht="15.75" hidden="1">
      <c r="A123" s="115" t="s">
        <v>202</v>
      </c>
      <c r="B123" s="115"/>
      <c r="C123" s="115"/>
      <c r="D123" s="115"/>
    </row>
    <row r="124" spans="1:4" ht="16.5" hidden="1" thickBot="1">
      <c r="A124" s="128" t="s">
        <v>139</v>
      </c>
      <c r="B124" s="128"/>
      <c r="C124" s="128"/>
      <c r="D124" s="128"/>
    </row>
    <row r="125" spans="1:4" ht="16.5" hidden="1" thickBot="1">
      <c r="A125" s="6" t="s">
        <v>4</v>
      </c>
      <c r="B125" s="7" t="s">
        <v>49</v>
      </c>
      <c r="C125" s="8" t="s">
        <v>50</v>
      </c>
      <c r="D125" s="8" t="s">
        <v>51</v>
      </c>
    </row>
    <row r="126" spans="1:4" ht="16.5" hidden="1" thickBot="1">
      <c r="A126" s="4" t="s">
        <v>8</v>
      </c>
      <c r="B126" s="12" t="s">
        <v>140</v>
      </c>
      <c r="C126" s="20"/>
      <c r="D126" s="20"/>
    </row>
    <row r="127" spans="1:4" ht="16.5" hidden="1" thickBot="1">
      <c r="A127" s="4" t="s">
        <v>14</v>
      </c>
      <c r="B127" s="12" t="s">
        <v>141</v>
      </c>
      <c r="C127" s="12"/>
      <c r="D127" s="12"/>
    </row>
    <row r="128" spans="1:4" ht="16.5" hidden="1" thickBot="1">
      <c r="A128" s="4" t="s">
        <v>24</v>
      </c>
      <c r="B128" s="12" t="s">
        <v>142</v>
      </c>
      <c r="C128" s="12"/>
      <c r="D128" s="12"/>
    </row>
    <row r="129" spans="1:4" ht="16.5" hidden="1" thickBot="1">
      <c r="A129" s="4" t="s">
        <v>26</v>
      </c>
      <c r="B129" s="12" t="s">
        <v>143</v>
      </c>
      <c r="C129" s="12"/>
      <c r="D129" s="12"/>
    </row>
    <row r="130" spans="1:4" ht="32.25" hidden="1" thickBot="1">
      <c r="A130" s="4" t="s">
        <v>30</v>
      </c>
      <c r="B130" s="12" t="s">
        <v>144</v>
      </c>
      <c r="C130" s="12"/>
      <c r="D130" s="12"/>
    </row>
    <row r="131" spans="1:4" ht="15.75" hidden="1">
      <c r="A131" s="132" t="s">
        <v>58</v>
      </c>
      <c r="B131" s="15" t="s">
        <v>145</v>
      </c>
      <c r="C131" s="125"/>
      <c r="D131" s="125"/>
    </row>
    <row r="132" spans="1:4" ht="15.75" hidden="1">
      <c r="A132" s="133"/>
      <c r="B132" s="15" t="s">
        <v>146</v>
      </c>
      <c r="C132" s="126"/>
      <c r="D132" s="126"/>
    </row>
    <row r="133" spans="1:4" ht="15.75" hidden="1">
      <c r="A133" s="133"/>
      <c r="B133" s="15" t="s">
        <v>147</v>
      </c>
      <c r="C133" s="126"/>
      <c r="D133" s="126"/>
    </row>
    <row r="134" spans="1:4" ht="15.75" hidden="1">
      <c r="A134" s="133"/>
      <c r="B134" s="15" t="s">
        <v>148</v>
      </c>
      <c r="C134" s="126"/>
      <c r="D134" s="126"/>
    </row>
    <row r="135" spans="1:4" ht="16.5" hidden="1" thickBot="1">
      <c r="A135" s="134"/>
      <c r="B135" s="12" t="s">
        <v>149</v>
      </c>
      <c r="C135" s="127"/>
      <c r="D135" s="127"/>
    </row>
    <row r="136" spans="1:4" ht="16.5" hidden="1" thickBot="1">
      <c r="A136" s="5" t="s">
        <v>41</v>
      </c>
      <c r="B136" s="12" t="s">
        <v>150</v>
      </c>
      <c r="C136" s="12"/>
      <c r="D136" s="12"/>
    </row>
    <row r="137" spans="1:4" ht="16.5" hidden="1" thickBot="1">
      <c r="A137" s="4" t="s">
        <v>46</v>
      </c>
      <c r="B137" s="12" t="s">
        <v>151</v>
      </c>
      <c r="C137" s="12"/>
      <c r="D137" s="12"/>
    </row>
    <row r="138" spans="1:4" ht="16.5" hidden="1" thickBot="1">
      <c r="A138" s="4" t="s">
        <v>61</v>
      </c>
      <c r="B138" s="12" t="s">
        <v>152</v>
      </c>
      <c r="C138" s="12"/>
      <c r="D138" s="12"/>
    </row>
    <row r="139" spans="1:4" ht="16.5" hidden="1" thickBot="1">
      <c r="A139" s="4" t="s">
        <v>65</v>
      </c>
      <c r="B139" s="12" t="s">
        <v>138</v>
      </c>
      <c r="C139" s="16"/>
      <c r="D139" s="16"/>
    </row>
    <row r="140" ht="15.75">
      <c r="A140" s="30"/>
    </row>
    <row r="141" spans="1:4" ht="15.75">
      <c r="A141" s="135" t="s">
        <v>153</v>
      </c>
      <c r="B141" s="135"/>
      <c r="C141" s="135"/>
      <c r="D141" s="135"/>
    </row>
    <row r="142" spans="1:5" ht="15.75">
      <c r="A142" s="114" t="s">
        <v>154</v>
      </c>
      <c r="B142" s="114"/>
      <c r="C142" s="114"/>
      <c r="D142" s="114"/>
      <c r="E142" s="114"/>
    </row>
    <row r="143" ht="15">
      <c r="A143" s="22"/>
    </row>
    <row r="144" spans="1:5" ht="15.75">
      <c r="A144" s="41" t="s">
        <v>105</v>
      </c>
      <c r="B144" s="41" t="s">
        <v>49</v>
      </c>
      <c r="C144" s="41" t="s">
        <v>155</v>
      </c>
      <c r="D144" s="41" t="s">
        <v>51</v>
      </c>
      <c r="E144" s="41" t="s">
        <v>156</v>
      </c>
    </row>
    <row r="145" spans="1:5" ht="18" customHeight="1">
      <c r="A145" s="113" t="s">
        <v>58</v>
      </c>
      <c r="B145" s="49" t="s">
        <v>157</v>
      </c>
      <c r="C145" s="117" t="s">
        <v>160</v>
      </c>
      <c r="D145" s="91"/>
      <c r="E145" s="96"/>
    </row>
    <row r="146" spans="1:5" ht="16.5" customHeight="1">
      <c r="A146" s="139"/>
      <c r="B146" s="46" t="s">
        <v>158</v>
      </c>
      <c r="C146" s="141"/>
      <c r="D146" s="92"/>
      <c r="E146" s="99">
        <f>D16/D26</f>
        <v>0.44154747727099175</v>
      </c>
    </row>
    <row r="147" spans="1:5" ht="16.5" customHeight="1">
      <c r="A147" s="139"/>
      <c r="B147" s="46" t="s">
        <v>159</v>
      </c>
      <c r="C147" s="141"/>
      <c r="D147" s="50"/>
      <c r="E147" s="100">
        <f>D10/D26</f>
        <v>0.5584525227290082</v>
      </c>
    </row>
    <row r="148" spans="1:5" ht="18.75" customHeight="1">
      <c r="A148" s="139" t="s">
        <v>41</v>
      </c>
      <c r="B148" s="46" t="s">
        <v>161</v>
      </c>
      <c r="C148" s="141" t="s">
        <v>160</v>
      </c>
      <c r="D148" s="52"/>
      <c r="E148" s="101"/>
    </row>
    <row r="149" spans="1:5" ht="15" customHeight="1">
      <c r="A149" s="139"/>
      <c r="B149" s="46" t="s">
        <v>162</v>
      </c>
      <c r="C149" s="141"/>
      <c r="D149" s="92"/>
      <c r="E149" s="99">
        <f>D27/D45</f>
        <v>0.21571531089260332</v>
      </c>
    </row>
    <row r="150" spans="1:5" ht="18" customHeight="1">
      <c r="A150" s="139"/>
      <c r="B150" s="46" t="s">
        <v>163</v>
      </c>
      <c r="C150" s="141"/>
      <c r="D150" s="50"/>
      <c r="E150" s="100">
        <f>D30/D45</f>
        <v>0.7842846891073967</v>
      </c>
    </row>
    <row r="151" spans="1:5" ht="19.5" customHeight="1">
      <c r="A151" s="139" t="s">
        <v>75</v>
      </c>
      <c r="B151" s="46" t="s">
        <v>164</v>
      </c>
      <c r="C151" s="141" t="s">
        <v>167</v>
      </c>
      <c r="D151" s="52"/>
      <c r="E151" s="52"/>
    </row>
    <row r="152" spans="1:5" ht="19.5" customHeight="1">
      <c r="A152" s="139"/>
      <c r="B152" s="46" t="s">
        <v>165</v>
      </c>
      <c r="C152" s="141"/>
      <c r="D152" s="92"/>
      <c r="E152" s="97">
        <f>(D10-D14)/D27</f>
        <v>2.541296369590662</v>
      </c>
    </row>
    <row r="153" spans="1:5" ht="18" customHeight="1">
      <c r="A153" s="139"/>
      <c r="B153" s="46" t="s">
        <v>166</v>
      </c>
      <c r="C153" s="141"/>
      <c r="D153" s="50"/>
      <c r="E153" s="98">
        <f>D10/D27</f>
        <v>2.5888404509545504</v>
      </c>
    </row>
    <row r="154" spans="1:5" ht="17.25" customHeight="1">
      <c r="A154" s="139" t="s">
        <v>77</v>
      </c>
      <c r="B154" s="46" t="s">
        <v>168</v>
      </c>
      <c r="C154" s="141" t="s">
        <v>160</v>
      </c>
      <c r="D154" s="93"/>
      <c r="E154" s="93"/>
    </row>
    <row r="155" spans="1:5" ht="16.5" customHeight="1">
      <c r="A155" s="139"/>
      <c r="B155" s="46" t="s">
        <v>169</v>
      </c>
      <c r="C155" s="141"/>
      <c r="D155" s="94"/>
      <c r="E155" s="102">
        <f>C119/D26</f>
        <v>0.022306106185864264</v>
      </c>
    </row>
    <row r="156" spans="1:5" ht="15.75" customHeight="1">
      <c r="A156" s="139"/>
      <c r="B156" s="46" t="s">
        <v>170</v>
      </c>
      <c r="C156" s="141"/>
      <c r="D156" s="94"/>
      <c r="E156" s="102">
        <f>C119/C106</f>
        <v>0.045074610934609564</v>
      </c>
    </row>
    <row r="157" spans="1:5" ht="18" customHeight="1">
      <c r="A157" s="140"/>
      <c r="B157" s="47" t="s">
        <v>171</v>
      </c>
      <c r="C157" s="142"/>
      <c r="D157" s="95"/>
      <c r="E157" s="103">
        <f>C119/D32</f>
        <v>0.030773567950617284</v>
      </c>
    </row>
    <row r="158" ht="28.5" customHeight="1">
      <c r="A158" s="22"/>
    </row>
    <row r="159" spans="2:5" ht="27" customHeight="1">
      <c r="B159" s="143" t="s">
        <v>209</v>
      </c>
      <c r="C159" s="143"/>
      <c r="D159" s="143"/>
      <c r="E159" s="143"/>
    </row>
    <row r="160" spans="2:5" ht="28.5" customHeight="1">
      <c r="B160" s="121" t="s">
        <v>207</v>
      </c>
      <c r="C160" s="121"/>
      <c r="D160" s="121"/>
      <c r="E160" s="121"/>
    </row>
    <row r="161" ht="15.75">
      <c r="A161" s="3"/>
    </row>
    <row r="162" ht="15.75">
      <c r="A162" s="26"/>
    </row>
    <row r="163" ht="15.75">
      <c r="A163" s="26"/>
    </row>
    <row r="164" ht="15.75">
      <c r="A164" s="26"/>
    </row>
    <row r="165" ht="15.75">
      <c r="A165" s="26"/>
    </row>
    <row r="166" ht="15.75">
      <c r="A166" s="26" t="s">
        <v>172</v>
      </c>
    </row>
    <row r="167" ht="15.75">
      <c r="A167" s="1" t="s">
        <v>173</v>
      </c>
    </row>
    <row r="168" ht="15.75">
      <c r="A168" s="1"/>
    </row>
    <row r="169" ht="15.75">
      <c r="A169" s="1"/>
    </row>
    <row r="170" spans="1:2" ht="15.75">
      <c r="A170" s="136" t="s">
        <v>0</v>
      </c>
      <c r="B170" s="24" t="s">
        <v>174</v>
      </c>
    </row>
    <row r="171" spans="1:2" ht="15.75">
      <c r="A171" s="136"/>
      <c r="B171" s="23" t="s">
        <v>175</v>
      </c>
    </row>
    <row r="172" spans="1:2" ht="15.75">
      <c r="A172" s="136"/>
      <c r="B172" s="2"/>
    </row>
    <row r="173" spans="1:2" ht="15.75">
      <c r="A173" s="136"/>
      <c r="B173" s="23"/>
    </row>
    <row r="174" ht="15.75">
      <c r="A174" s="31"/>
    </row>
    <row r="175" ht="15.75">
      <c r="A175" s="31" t="s">
        <v>176</v>
      </c>
    </row>
    <row r="176" ht="15.75">
      <c r="A176" s="25"/>
    </row>
    <row r="177" ht="15.75">
      <c r="A177" s="19" t="s">
        <v>177</v>
      </c>
    </row>
    <row r="178" ht="15.75">
      <c r="A178" s="25"/>
    </row>
    <row r="179" ht="15.75">
      <c r="A179" s="25" t="s">
        <v>178</v>
      </c>
    </row>
    <row r="180" ht="31.5">
      <c r="A180" s="25" t="s">
        <v>179</v>
      </c>
    </row>
    <row r="181" ht="15.75">
      <c r="A181" s="25" t="s">
        <v>180</v>
      </c>
    </row>
    <row r="182" ht="15.75">
      <c r="A182" s="25" t="s">
        <v>181</v>
      </c>
    </row>
    <row r="183" ht="63">
      <c r="A183" s="25" t="s">
        <v>182</v>
      </c>
    </row>
    <row r="184" ht="15.75">
      <c r="A184" s="25" t="s">
        <v>183</v>
      </c>
    </row>
    <row r="185" ht="63">
      <c r="A185" s="25" t="s">
        <v>184</v>
      </c>
    </row>
    <row r="186" ht="15.75">
      <c r="A186" s="25" t="s">
        <v>181</v>
      </c>
    </row>
    <row r="187" ht="47.25">
      <c r="A187" s="25" t="s">
        <v>185</v>
      </c>
    </row>
    <row r="188" ht="15.75">
      <c r="A188" s="25"/>
    </row>
    <row r="189" ht="15.75">
      <c r="A189" s="19" t="s">
        <v>186</v>
      </c>
    </row>
    <row r="190" ht="15.75">
      <c r="A190" s="25"/>
    </row>
    <row r="191" ht="283.5">
      <c r="A191" s="25" t="s">
        <v>187</v>
      </c>
    </row>
    <row r="192" ht="15.75">
      <c r="A192" s="25"/>
    </row>
    <row r="193" ht="15.75">
      <c r="A193" s="25"/>
    </row>
    <row r="194" spans="1:2" ht="15.75">
      <c r="A194" s="14"/>
      <c r="B194" s="2" t="s">
        <v>190</v>
      </c>
    </row>
    <row r="195" spans="1:2" ht="63">
      <c r="A195" s="32" t="s">
        <v>188</v>
      </c>
      <c r="B195" s="23" t="s">
        <v>191</v>
      </c>
    </row>
    <row r="196" spans="1:2" ht="47.25">
      <c r="A196" s="2" t="s">
        <v>189</v>
      </c>
      <c r="B196" s="2" t="s">
        <v>192</v>
      </c>
    </row>
    <row r="197" spans="1:2" ht="15.75">
      <c r="A197" s="14"/>
      <c r="B197" s="21"/>
    </row>
    <row r="198" ht="15.75">
      <c r="A198" s="3"/>
    </row>
    <row r="199" ht="15.75">
      <c r="A199" s="3"/>
    </row>
    <row r="200" ht="15.75">
      <c r="A200" s="3"/>
    </row>
    <row r="201" ht="15.75">
      <c r="A201" s="3"/>
    </row>
    <row r="202" ht="15.75">
      <c r="A202" s="26"/>
    </row>
    <row r="203" ht="15.75">
      <c r="A203" s="26" t="s">
        <v>193</v>
      </c>
    </row>
    <row r="204" ht="15.75">
      <c r="A204" s="1"/>
    </row>
    <row r="205" ht="15.75">
      <c r="A205" s="1" t="s">
        <v>173</v>
      </c>
    </row>
    <row r="206" ht="15.75">
      <c r="A206" s="1"/>
    </row>
    <row r="207" ht="15.75">
      <c r="A207" s="1"/>
    </row>
    <row r="208" spans="1:2" ht="15.75">
      <c r="A208" s="136" t="s">
        <v>0</v>
      </c>
      <c r="B208" s="24" t="s">
        <v>174</v>
      </c>
    </row>
    <row r="209" spans="1:2" ht="15.75">
      <c r="A209" s="136"/>
      <c r="B209" s="23" t="s">
        <v>175</v>
      </c>
    </row>
    <row r="210" spans="1:2" ht="15.75">
      <c r="A210" s="136"/>
      <c r="B210" s="2"/>
    </row>
    <row r="211" spans="1:2" ht="15.75">
      <c r="A211" s="136"/>
      <c r="B211" s="23"/>
    </row>
    <row r="212" ht="15.75">
      <c r="A212" s="31"/>
    </row>
    <row r="213" ht="15.75">
      <c r="A213" s="31" t="s">
        <v>194</v>
      </c>
    </row>
    <row r="214" ht="15.75">
      <c r="A214" s="25"/>
    </row>
    <row r="215" ht="15.75">
      <c r="A215" s="19" t="s">
        <v>177</v>
      </c>
    </row>
    <row r="216" ht="15.75">
      <c r="A216" s="25"/>
    </row>
    <row r="217" ht="15.75">
      <c r="A217" s="25" t="s">
        <v>178</v>
      </c>
    </row>
    <row r="218" ht="31.5">
      <c r="A218" s="25" t="s">
        <v>179</v>
      </c>
    </row>
    <row r="219" ht="15.75">
      <c r="A219" s="25" t="s">
        <v>180</v>
      </c>
    </row>
    <row r="220" ht="15.75">
      <c r="A220" s="25" t="s">
        <v>181</v>
      </c>
    </row>
    <row r="221" ht="63">
      <c r="A221" s="25" t="s">
        <v>182</v>
      </c>
    </row>
    <row r="222" ht="15.75">
      <c r="A222" s="25" t="s">
        <v>183</v>
      </c>
    </row>
    <row r="223" ht="63">
      <c r="A223" s="25" t="s">
        <v>184</v>
      </c>
    </row>
    <row r="224" ht="15.75">
      <c r="A224" s="25" t="s">
        <v>181</v>
      </c>
    </row>
    <row r="225" ht="47.25">
      <c r="A225" s="25" t="s">
        <v>185</v>
      </c>
    </row>
    <row r="226" ht="15.75">
      <c r="A226" s="25"/>
    </row>
    <row r="227" ht="15.75">
      <c r="A227" s="19" t="s">
        <v>186</v>
      </c>
    </row>
    <row r="228" ht="15.75">
      <c r="A228" s="25"/>
    </row>
    <row r="229" ht="283.5">
      <c r="A229" s="25" t="s">
        <v>187</v>
      </c>
    </row>
    <row r="230" ht="15.75">
      <c r="A230" s="25"/>
    </row>
    <row r="231" ht="15.75">
      <c r="A231" s="25"/>
    </row>
    <row r="232" spans="1:2" ht="15.75">
      <c r="A232" s="14"/>
      <c r="B232" s="2" t="s">
        <v>190</v>
      </c>
    </row>
    <row r="233" spans="1:2" ht="63">
      <c r="A233" s="32" t="s">
        <v>188</v>
      </c>
      <c r="B233" s="23" t="s">
        <v>191</v>
      </c>
    </row>
    <row r="234" spans="1:2" ht="47.25">
      <c r="A234" s="2" t="s">
        <v>189</v>
      </c>
      <c r="B234" s="2" t="s">
        <v>192</v>
      </c>
    </row>
    <row r="235" spans="1:2" ht="15.75">
      <c r="A235" s="14"/>
      <c r="B235" s="21"/>
    </row>
    <row r="236" ht="15.75">
      <c r="A236" s="3"/>
    </row>
    <row r="237" ht="15.75">
      <c r="A237" s="3"/>
    </row>
    <row r="238" ht="15.75">
      <c r="A238" s="3"/>
    </row>
    <row r="239" ht="15.75">
      <c r="A239" s="3"/>
    </row>
    <row r="240" ht="15.75">
      <c r="A240" s="26" t="s">
        <v>195</v>
      </c>
    </row>
    <row r="241" ht="15.75">
      <c r="A241" s="1"/>
    </row>
    <row r="242" ht="15.75">
      <c r="A242" s="1" t="s">
        <v>173</v>
      </c>
    </row>
    <row r="243" ht="15.75">
      <c r="A243" s="1"/>
    </row>
    <row r="244" ht="15.75">
      <c r="A244" s="1"/>
    </row>
    <row r="245" spans="1:2" ht="15.75">
      <c r="A245" s="136" t="s">
        <v>0</v>
      </c>
      <c r="B245" s="24" t="s">
        <v>174</v>
      </c>
    </row>
    <row r="246" spans="1:2" ht="15.75">
      <c r="A246" s="136"/>
      <c r="B246" s="23" t="s">
        <v>175</v>
      </c>
    </row>
    <row r="247" spans="1:2" ht="15.75">
      <c r="A247" s="136"/>
      <c r="B247" s="2"/>
    </row>
    <row r="248" spans="1:2" ht="15.75">
      <c r="A248" s="136"/>
      <c r="B248" s="23"/>
    </row>
    <row r="249" ht="15.75">
      <c r="A249" s="31"/>
    </row>
    <row r="250" ht="15.75">
      <c r="A250" s="31" t="s">
        <v>196</v>
      </c>
    </row>
    <row r="251" ht="15.75">
      <c r="A251" s="25"/>
    </row>
    <row r="252" ht="15.75">
      <c r="A252" s="19" t="s">
        <v>177</v>
      </c>
    </row>
    <row r="253" ht="15.75">
      <c r="A253" s="25"/>
    </row>
    <row r="254" ht="15.75">
      <c r="A254" s="25" t="s">
        <v>178</v>
      </c>
    </row>
    <row r="255" ht="31.5">
      <c r="A255" s="25" t="s">
        <v>179</v>
      </c>
    </row>
    <row r="256" ht="15.75">
      <c r="A256" s="25" t="s">
        <v>180</v>
      </c>
    </row>
    <row r="257" ht="15.75">
      <c r="A257" s="25" t="s">
        <v>181</v>
      </c>
    </row>
    <row r="258" ht="63">
      <c r="A258" s="25" t="s">
        <v>182</v>
      </c>
    </row>
    <row r="259" ht="15.75">
      <c r="A259" s="25" t="s">
        <v>183</v>
      </c>
    </row>
    <row r="260" ht="63">
      <c r="A260" s="25" t="s">
        <v>184</v>
      </c>
    </row>
    <row r="261" ht="15.75">
      <c r="A261" s="25" t="s">
        <v>181</v>
      </c>
    </row>
    <row r="262" ht="267.75">
      <c r="A262" s="25" t="s">
        <v>197</v>
      </c>
    </row>
    <row r="263" ht="15.75">
      <c r="A263" s="25"/>
    </row>
    <row r="264" ht="15.75">
      <c r="A264" s="19" t="s">
        <v>186</v>
      </c>
    </row>
    <row r="265" ht="15.75">
      <c r="A265" s="25"/>
    </row>
    <row r="266" ht="283.5">
      <c r="A266" s="25" t="s">
        <v>187</v>
      </c>
    </row>
    <row r="267" ht="15.75">
      <c r="A267" s="25"/>
    </row>
    <row r="268" ht="15.75">
      <c r="A268" s="25"/>
    </row>
    <row r="269" spans="1:2" ht="15.75">
      <c r="A269" s="14"/>
      <c r="B269" s="2" t="s">
        <v>190</v>
      </c>
    </row>
    <row r="270" spans="1:2" ht="63">
      <c r="A270" s="32" t="s">
        <v>188</v>
      </c>
      <c r="B270" s="23" t="s">
        <v>191</v>
      </c>
    </row>
    <row r="271" spans="1:2" ht="47.25">
      <c r="A271" s="2" t="s">
        <v>189</v>
      </c>
      <c r="B271" s="2" t="s">
        <v>192</v>
      </c>
    </row>
    <row r="272" spans="1:2" ht="15.75">
      <c r="A272" s="14"/>
      <c r="B272" s="21"/>
    </row>
    <row r="273" ht="15.75">
      <c r="A273" s="3"/>
    </row>
    <row r="274" ht="15.75">
      <c r="A274" s="3"/>
    </row>
    <row r="275" ht="15.75">
      <c r="A275" s="3"/>
    </row>
  </sheetData>
  <mergeCells count="37">
    <mergeCell ref="B160:E160"/>
    <mergeCell ref="A141:D141"/>
    <mergeCell ref="A142:E142"/>
    <mergeCell ref="C148:C150"/>
    <mergeCell ref="C145:C147"/>
    <mergeCell ref="A1:B1"/>
    <mergeCell ref="A2:B2"/>
    <mergeCell ref="A170:A173"/>
    <mergeCell ref="A208:A211"/>
    <mergeCell ref="A148:A150"/>
    <mergeCell ref="A145:A147"/>
    <mergeCell ref="A101:D101"/>
    <mergeCell ref="A123:D123"/>
    <mergeCell ref="A124:D124"/>
    <mergeCell ref="A5:A6"/>
    <mergeCell ref="A245:A248"/>
    <mergeCell ref="B5:D5"/>
    <mergeCell ref="B6:D6"/>
    <mergeCell ref="A7:B7"/>
    <mergeCell ref="A154:A157"/>
    <mergeCell ref="C154:C157"/>
    <mergeCell ref="A151:A153"/>
    <mergeCell ref="C151:C153"/>
    <mergeCell ref="B159:E159"/>
    <mergeCell ref="A8:D8"/>
    <mergeCell ref="A92:A95"/>
    <mergeCell ref="C92:C95"/>
    <mergeCell ref="D92:D95"/>
    <mergeCell ref="A131:A135"/>
    <mergeCell ref="C131:C135"/>
    <mergeCell ref="D131:D135"/>
    <mergeCell ref="A100:D100"/>
    <mergeCell ref="A47:D47"/>
    <mergeCell ref="A65:A67"/>
    <mergeCell ref="C65:C67"/>
    <mergeCell ref="D65:D67"/>
    <mergeCell ref="A48:D48"/>
  </mergeCells>
  <printOptions/>
  <pageMargins left="0.18" right="0.24" top="0.3" bottom="0.14" header="0.23" footer="0.14"/>
  <pageSetup fitToHeight="1" fitToWidth="1" horizontalDpi="600" verticalDpi="600" orientation="portrait" scale="99"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75"/>
  <sheetViews>
    <sheetView workbookViewId="0" topLeftCell="A1">
      <selection activeCell="E7" sqref="E7"/>
      <selection activeCell="H13" sqref="H13"/>
      <selection activeCell="C119" sqref="C119"/>
    </sheetView>
  </sheetViews>
  <sheetFormatPr defaultColWidth="8.796875" defaultRowHeight="14.25"/>
  <cols>
    <col min="1" max="1" width="6.8984375" style="27" customWidth="1"/>
    <col min="2" max="2" width="45.3984375" style="27" customWidth="1"/>
    <col min="3" max="3" width="15" style="27" bestFit="1" customWidth="1"/>
    <col min="4" max="4" width="14.5" style="27" bestFit="1" customWidth="1"/>
    <col min="5" max="5" width="13.19921875" style="27" customWidth="1"/>
    <col min="6" max="16384" width="9" style="27" customWidth="1"/>
  </cols>
  <sheetData>
    <row r="1" spans="1:2" ht="15">
      <c r="A1" s="145" t="s">
        <v>204</v>
      </c>
      <c r="B1" s="145"/>
    </row>
    <row r="2" spans="1:4" ht="15" customHeight="1">
      <c r="A2" s="146" t="s">
        <v>205</v>
      </c>
      <c r="B2" s="146"/>
      <c r="C2" s="56"/>
      <c r="D2" s="56"/>
    </row>
    <row r="3" ht="15">
      <c r="A3" s="28"/>
    </row>
    <row r="4" ht="6.75" customHeight="1">
      <c r="A4" s="28"/>
    </row>
    <row r="5" spans="1:4" ht="21.75" customHeight="1">
      <c r="A5" s="116"/>
      <c r="B5" s="137" t="s">
        <v>1</v>
      </c>
      <c r="C5" s="137"/>
      <c r="D5" s="137"/>
    </row>
    <row r="6" spans="1:4" ht="18" customHeight="1">
      <c r="A6" s="116"/>
      <c r="B6" s="138" t="s">
        <v>210</v>
      </c>
      <c r="C6" s="138"/>
      <c r="D6" s="138"/>
    </row>
    <row r="7" spans="1:2" ht="15.75">
      <c r="A7" s="135" t="s">
        <v>2</v>
      </c>
      <c r="B7" s="135"/>
    </row>
    <row r="8" spans="1:4" ht="15.75">
      <c r="A8" s="144" t="s">
        <v>3</v>
      </c>
      <c r="B8" s="144"/>
      <c r="C8" s="144"/>
      <c r="D8" s="144"/>
    </row>
    <row r="9" spans="1:4" ht="15.75">
      <c r="A9" s="41" t="s">
        <v>4</v>
      </c>
      <c r="B9" s="42" t="s">
        <v>5</v>
      </c>
      <c r="C9" s="42" t="s">
        <v>6</v>
      </c>
      <c r="D9" s="42" t="s">
        <v>7</v>
      </c>
    </row>
    <row r="10" spans="1:4" ht="15.75">
      <c r="A10" s="39" t="s">
        <v>8</v>
      </c>
      <c r="B10" s="40" t="s">
        <v>198</v>
      </c>
      <c r="C10" s="57">
        <f>SUM(C11:C15)</f>
        <v>37700861703</v>
      </c>
      <c r="D10" s="57">
        <f>SUM(D11:D15)</f>
        <v>32610137616</v>
      </c>
    </row>
    <row r="11" spans="1:4" ht="15.75">
      <c r="A11" s="35">
        <v>1</v>
      </c>
      <c r="B11" s="36" t="s">
        <v>9</v>
      </c>
      <c r="C11" s="62">
        <f>'[1]TÀI SẢN'!$E$10</f>
        <v>2850720963</v>
      </c>
      <c r="D11" s="62">
        <v>5612050079</v>
      </c>
    </row>
    <row r="12" spans="1:4" ht="15.75">
      <c r="A12" s="35">
        <v>2</v>
      </c>
      <c r="B12" s="36" t="s">
        <v>10</v>
      </c>
      <c r="C12" s="58">
        <f>'[1]TÀI SẢN'!$E$13</f>
        <v>23700000000</v>
      </c>
      <c r="D12" s="58">
        <v>18150185102</v>
      </c>
    </row>
    <row r="13" spans="1:4" ht="15.75">
      <c r="A13" s="35">
        <v>3</v>
      </c>
      <c r="B13" s="36" t="s">
        <v>11</v>
      </c>
      <c r="C13" s="58">
        <f>'[1]TÀI SẢN'!$E$16</f>
        <v>10433597455</v>
      </c>
      <c r="D13" s="58">
        <v>8079498773</v>
      </c>
    </row>
    <row r="14" spans="1:4" ht="15.75">
      <c r="A14" s="35">
        <v>4</v>
      </c>
      <c r="B14" s="36" t="s">
        <v>12</v>
      </c>
      <c r="C14" s="58">
        <f>'[1]TÀI SẢN'!$E$23</f>
        <v>663915285</v>
      </c>
      <c r="D14" s="58">
        <v>534685324</v>
      </c>
    </row>
    <row r="15" spans="1:4" ht="15.75">
      <c r="A15" s="35">
        <v>5</v>
      </c>
      <c r="B15" s="36" t="s">
        <v>13</v>
      </c>
      <c r="C15" s="58">
        <f>'[1]TÀI SẢN'!$E$26</f>
        <v>52628000</v>
      </c>
      <c r="D15" s="58">
        <v>233718338</v>
      </c>
    </row>
    <row r="16" spans="1:4" ht="15.75">
      <c r="A16" s="33" t="s">
        <v>14</v>
      </c>
      <c r="B16" s="34" t="s">
        <v>199</v>
      </c>
      <c r="C16" s="61">
        <f>C18+C23+C24+C25</f>
        <v>25477885661</v>
      </c>
      <c r="D16" s="61">
        <f>D18+D23+D24+D25</f>
        <v>23602099788</v>
      </c>
    </row>
    <row r="17" spans="1:4" ht="15.75">
      <c r="A17" s="35">
        <v>1</v>
      </c>
      <c r="B17" s="36" t="s">
        <v>15</v>
      </c>
      <c r="C17" s="58"/>
      <c r="D17" s="58"/>
    </row>
    <row r="18" spans="1:4" ht="15.75">
      <c r="A18" s="35">
        <v>2</v>
      </c>
      <c r="B18" s="36" t="s">
        <v>16</v>
      </c>
      <c r="C18" s="58">
        <f>'[1]TÀI SẢN'!$E$38</f>
        <v>25477885661</v>
      </c>
      <c r="D18" s="58">
        <v>23602099788</v>
      </c>
    </row>
    <row r="19" spans="1:4" ht="15.75">
      <c r="A19" s="35"/>
      <c r="B19" s="36" t="s">
        <v>17</v>
      </c>
      <c r="C19" s="58">
        <f>'[1]TÀI SẢN'!$E$39</f>
        <v>25477885661</v>
      </c>
      <c r="D19" s="58">
        <f>D18</f>
        <v>23602099788</v>
      </c>
    </row>
    <row r="20" spans="1:4" ht="15.75">
      <c r="A20" s="35"/>
      <c r="B20" s="36" t="s">
        <v>18</v>
      </c>
      <c r="C20" s="58"/>
      <c r="D20" s="58"/>
    </row>
    <row r="21" spans="1:4" ht="15.75">
      <c r="A21" s="35"/>
      <c r="B21" s="36" t="s">
        <v>19</v>
      </c>
      <c r="C21" s="58"/>
      <c r="D21" s="58"/>
    </row>
    <row r="22" spans="1:4" ht="15.75">
      <c r="A22" s="35"/>
      <c r="B22" s="36" t="s">
        <v>20</v>
      </c>
      <c r="C22" s="58"/>
      <c r="D22" s="58"/>
    </row>
    <row r="23" spans="1:4" ht="15.75">
      <c r="A23" s="35">
        <v>3</v>
      </c>
      <c r="B23" s="37" t="s">
        <v>21</v>
      </c>
      <c r="C23" s="59"/>
      <c r="D23" s="59"/>
    </row>
    <row r="24" spans="1:4" ht="15.75">
      <c r="A24" s="35">
        <v>4</v>
      </c>
      <c r="B24" s="36" t="s">
        <v>22</v>
      </c>
      <c r="C24" s="58"/>
      <c r="D24" s="58"/>
    </row>
    <row r="25" spans="1:4" ht="15.75">
      <c r="A25" s="43">
        <v>5</v>
      </c>
      <c r="B25" s="44" t="s">
        <v>23</v>
      </c>
      <c r="C25" s="60"/>
      <c r="D25" s="60"/>
    </row>
    <row r="26" spans="1:4" ht="15.75">
      <c r="A26" s="41" t="s">
        <v>24</v>
      </c>
      <c r="B26" s="45" t="s">
        <v>25</v>
      </c>
      <c r="C26" s="63">
        <f>C10+C16</f>
        <v>63178747364</v>
      </c>
      <c r="D26" s="63">
        <f>D10+D16</f>
        <v>56212237404</v>
      </c>
    </row>
    <row r="27" spans="1:4" ht="15.75">
      <c r="A27" s="39" t="s">
        <v>26</v>
      </c>
      <c r="B27" s="40" t="s">
        <v>27</v>
      </c>
      <c r="C27" s="57">
        <f>SUM(C28:C29)</f>
        <v>20196427894</v>
      </c>
      <c r="D27" s="57">
        <f>SUM(D28:D29)</f>
        <v>11964279903</v>
      </c>
    </row>
    <row r="28" spans="1:4" ht="15.75">
      <c r="A28" s="35">
        <v>1</v>
      </c>
      <c r="B28" s="36" t="s">
        <v>28</v>
      </c>
      <c r="C28" s="58">
        <f>'[1]NGUỒN VỐN'!$E$9</f>
        <v>19513560829</v>
      </c>
      <c r="D28" s="58">
        <v>11284618570</v>
      </c>
    </row>
    <row r="29" spans="1:4" ht="15.75">
      <c r="A29" s="35">
        <v>2</v>
      </c>
      <c r="B29" s="36" t="s">
        <v>29</v>
      </c>
      <c r="C29" s="58">
        <f>'[1]NGUỒN VỐN'!$E$20</f>
        <v>682867065</v>
      </c>
      <c r="D29" s="58">
        <v>679661333</v>
      </c>
    </row>
    <row r="30" spans="1:4" ht="15.75">
      <c r="A30" s="33" t="s">
        <v>30</v>
      </c>
      <c r="B30" s="34" t="s">
        <v>31</v>
      </c>
      <c r="C30" s="61">
        <f>C31+C41</f>
        <v>42982319470</v>
      </c>
      <c r="D30" s="61">
        <f>D31+D41</f>
        <v>44247957501</v>
      </c>
    </row>
    <row r="31" spans="1:4" ht="15.75">
      <c r="A31" s="35">
        <v>1</v>
      </c>
      <c r="B31" s="36" t="s">
        <v>31</v>
      </c>
      <c r="C31" s="58">
        <f>SUM(C32:C40)</f>
        <v>41619168706</v>
      </c>
      <c r="D31" s="58">
        <f>D32+D39</f>
        <v>43020356737</v>
      </c>
    </row>
    <row r="32" spans="1:4" ht="15.75">
      <c r="A32" s="35"/>
      <c r="B32" s="36" t="s">
        <v>32</v>
      </c>
      <c r="C32" s="58">
        <f>'[1]NGUỒN VỐN'!$E$30</f>
        <v>40500000000</v>
      </c>
      <c r="D32" s="58">
        <f>'[1]NGUỒN VỐN'!$D$30</f>
        <v>40500000000</v>
      </c>
    </row>
    <row r="33" spans="1:4" ht="15.75">
      <c r="A33" s="35"/>
      <c r="B33" s="36" t="s">
        <v>33</v>
      </c>
      <c r="C33" s="58"/>
      <c r="D33" s="58"/>
    </row>
    <row r="34" spans="1:4" ht="15.75">
      <c r="A34" s="35"/>
      <c r="B34" s="36" t="s">
        <v>34</v>
      </c>
      <c r="C34" s="58"/>
      <c r="D34" s="58"/>
    </row>
    <row r="35" spans="1:4" ht="15.75">
      <c r="A35" s="35"/>
      <c r="B35" s="36" t="s">
        <v>35</v>
      </c>
      <c r="C35" s="58"/>
      <c r="D35" s="58"/>
    </row>
    <row r="36" spans="1:4" ht="15.75">
      <c r="A36" s="35"/>
      <c r="B36" s="36" t="s">
        <v>36</v>
      </c>
      <c r="C36" s="58"/>
      <c r="D36" s="58"/>
    </row>
    <row r="37" spans="1:4" ht="15.75">
      <c r="A37" s="35"/>
      <c r="B37" s="36" t="s">
        <v>37</v>
      </c>
      <c r="C37" s="58"/>
      <c r="D37" s="58"/>
    </row>
    <row r="38" spans="1:4" ht="15.75">
      <c r="A38" s="35"/>
      <c r="B38" s="36" t="s">
        <v>38</v>
      </c>
      <c r="C38" s="58"/>
      <c r="D38" s="58"/>
    </row>
    <row r="39" spans="1:4" ht="15.75">
      <c r="A39" s="35"/>
      <c r="B39" s="36" t="s">
        <v>39</v>
      </c>
      <c r="C39" s="58">
        <f>'[1]NGUỒN VỐN'!$E$39</f>
        <v>1119168706</v>
      </c>
      <c r="D39" s="58">
        <v>2520356737</v>
      </c>
    </row>
    <row r="40" spans="1:4" ht="15.75">
      <c r="A40" s="38"/>
      <c r="B40" s="36" t="s">
        <v>40</v>
      </c>
      <c r="C40" s="58"/>
      <c r="D40" s="58"/>
    </row>
    <row r="41" spans="1:4" ht="15.75">
      <c r="A41" s="35" t="s">
        <v>41</v>
      </c>
      <c r="B41" s="36" t="s">
        <v>42</v>
      </c>
      <c r="C41" s="62">
        <f>C42</f>
        <v>1363150764</v>
      </c>
      <c r="D41" s="62">
        <f>D42</f>
        <v>1227600764</v>
      </c>
    </row>
    <row r="42" spans="1:4" ht="15.75">
      <c r="A42" s="35"/>
      <c r="B42" s="36" t="s">
        <v>43</v>
      </c>
      <c r="C42" s="58">
        <f>'[1]NGUỒN VỐN'!$E$42</f>
        <v>1363150764</v>
      </c>
      <c r="D42" s="58">
        <v>1227600764</v>
      </c>
    </row>
    <row r="43" spans="1:4" ht="15.75">
      <c r="A43" s="35"/>
      <c r="B43" s="36" t="s">
        <v>44</v>
      </c>
      <c r="C43" s="58"/>
      <c r="D43" s="58"/>
    </row>
    <row r="44" spans="1:4" ht="15.75">
      <c r="A44" s="43"/>
      <c r="B44" s="44" t="s">
        <v>45</v>
      </c>
      <c r="C44" s="60"/>
      <c r="D44" s="60"/>
    </row>
    <row r="45" spans="1:4" ht="15.75">
      <c r="A45" s="41" t="s">
        <v>46</v>
      </c>
      <c r="B45" s="45" t="s">
        <v>47</v>
      </c>
      <c r="C45" s="63">
        <f>C30+C27</f>
        <v>63178747364</v>
      </c>
      <c r="D45" s="63">
        <f>D30+D27</f>
        <v>56212237404</v>
      </c>
    </row>
    <row r="46" ht="15.75">
      <c r="A46" s="29"/>
    </row>
    <row r="47" spans="1:4" ht="15.75" hidden="1">
      <c r="A47" s="121" t="s">
        <v>200</v>
      </c>
      <c r="B47" s="121"/>
      <c r="C47" s="121"/>
      <c r="D47" s="121"/>
    </row>
    <row r="48" spans="1:6" ht="16.5" hidden="1" thickBot="1">
      <c r="A48" s="128" t="s">
        <v>201</v>
      </c>
      <c r="B48" s="128"/>
      <c r="C48" s="128"/>
      <c r="D48" s="128"/>
      <c r="F48" s="28" t="s">
        <v>48</v>
      </c>
    </row>
    <row r="49" spans="1:4" ht="16.5" hidden="1" thickBot="1">
      <c r="A49" s="6" t="s">
        <v>4</v>
      </c>
      <c r="B49" s="7" t="s">
        <v>49</v>
      </c>
      <c r="C49" s="8" t="s">
        <v>50</v>
      </c>
      <c r="D49" s="8" t="s">
        <v>51</v>
      </c>
    </row>
    <row r="50" spans="1:4" ht="16.5" hidden="1" thickBot="1">
      <c r="A50" s="9"/>
      <c r="B50" s="10" t="s">
        <v>52</v>
      </c>
      <c r="C50" s="11"/>
      <c r="D50" s="11"/>
    </row>
    <row r="51" spans="1:4" ht="32.25" hidden="1" thickBot="1">
      <c r="A51" s="4" t="s">
        <v>8</v>
      </c>
      <c r="B51" s="12" t="s">
        <v>53</v>
      </c>
      <c r="C51" s="12"/>
      <c r="D51" s="12"/>
    </row>
    <row r="52" spans="1:4" ht="16.5" hidden="1" thickBot="1">
      <c r="A52" s="4" t="s">
        <v>14</v>
      </c>
      <c r="B52" s="12" t="s">
        <v>54</v>
      </c>
      <c r="C52" s="12"/>
      <c r="D52" s="12"/>
    </row>
    <row r="53" spans="1:4" ht="32.25" hidden="1" thickBot="1">
      <c r="A53" s="4" t="s">
        <v>24</v>
      </c>
      <c r="B53" s="12" t="s">
        <v>55</v>
      </c>
      <c r="C53" s="12"/>
      <c r="D53" s="12"/>
    </row>
    <row r="54" spans="1:4" ht="16.5" hidden="1" thickBot="1">
      <c r="A54" s="4" t="s">
        <v>26</v>
      </c>
      <c r="B54" s="12" t="s">
        <v>56</v>
      </c>
      <c r="C54" s="12"/>
      <c r="D54" s="12"/>
    </row>
    <row r="55" spans="1:4" ht="16.5" hidden="1" thickBot="1">
      <c r="A55" s="4" t="s">
        <v>30</v>
      </c>
      <c r="B55" s="12" t="s">
        <v>57</v>
      </c>
      <c r="C55" s="12"/>
      <c r="D55" s="12"/>
    </row>
    <row r="56" spans="1:4" ht="16.5" hidden="1" thickBot="1">
      <c r="A56" s="13" t="s">
        <v>58</v>
      </c>
      <c r="B56" s="12" t="s">
        <v>57</v>
      </c>
      <c r="C56" s="12"/>
      <c r="D56" s="12"/>
    </row>
    <row r="57" spans="1:4" ht="16.5" hidden="1" thickBot="1">
      <c r="A57" s="13" t="s">
        <v>41</v>
      </c>
      <c r="B57" s="12" t="s">
        <v>59</v>
      </c>
      <c r="C57" s="12"/>
      <c r="D57" s="12"/>
    </row>
    <row r="58" spans="1:4" ht="16.5" hidden="1" thickBot="1">
      <c r="A58" s="4" t="s">
        <v>46</v>
      </c>
      <c r="B58" s="12" t="s">
        <v>60</v>
      </c>
      <c r="C58" s="12"/>
      <c r="D58" s="12"/>
    </row>
    <row r="59" spans="1:4" ht="16.5" hidden="1" thickBot="1">
      <c r="A59" s="13" t="s">
        <v>58</v>
      </c>
      <c r="B59" s="12" t="s">
        <v>60</v>
      </c>
      <c r="C59" s="12"/>
      <c r="D59" s="12"/>
    </row>
    <row r="60" spans="1:4" ht="16.5" hidden="1" thickBot="1">
      <c r="A60" s="13" t="s">
        <v>41</v>
      </c>
      <c r="B60" s="12" t="s">
        <v>59</v>
      </c>
      <c r="C60" s="12"/>
      <c r="D60" s="12"/>
    </row>
    <row r="61" spans="1:4" ht="16.5" hidden="1" thickBot="1">
      <c r="A61" s="4" t="s">
        <v>61</v>
      </c>
      <c r="B61" s="12" t="s">
        <v>62</v>
      </c>
      <c r="C61" s="12"/>
      <c r="D61" s="12"/>
    </row>
    <row r="62" spans="1:4" ht="16.5" hidden="1" thickBot="1">
      <c r="A62" s="13" t="s">
        <v>58</v>
      </c>
      <c r="B62" s="12" t="s">
        <v>63</v>
      </c>
      <c r="C62" s="12"/>
      <c r="D62" s="12"/>
    </row>
    <row r="63" spans="1:4" ht="16.5" hidden="1" thickBot="1">
      <c r="A63" s="13" t="s">
        <v>41</v>
      </c>
      <c r="B63" s="12" t="s">
        <v>64</v>
      </c>
      <c r="C63" s="12"/>
      <c r="D63" s="12"/>
    </row>
    <row r="64" spans="1:4" ht="16.5" hidden="1" thickBot="1">
      <c r="A64" s="4" t="s">
        <v>65</v>
      </c>
      <c r="B64" s="12" t="s">
        <v>66</v>
      </c>
      <c r="C64" s="12"/>
      <c r="D64" s="12"/>
    </row>
    <row r="65" spans="1:4" ht="15.75" hidden="1">
      <c r="A65" s="122" t="s">
        <v>58</v>
      </c>
      <c r="B65" s="15" t="s">
        <v>67</v>
      </c>
      <c r="C65" s="125"/>
      <c r="D65" s="125"/>
    </row>
    <row r="66" spans="1:4" ht="15.75" hidden="1">
      <c r="A66" s="123"/>
      <c r="B66" s="15" t="s">
        <v>68</v>
      </c>
      <c r="C66" s="126"/>
      <c r="D66" s="126"/>
    </row>
    <row r="67" spans="1:4" ht="16.5" hidden="1" thickBot="1">
      <c r="A67" s="124"/>
      <c r="B67" s="12" t="s">
        <v>69</v>
      </c>
      <c r="C67" s="127"/>
      <c r="D67" s="127"/>
    </row>
    <row r="68" spans="1:4" ht="16.5" hidden="1" thickBot="1">
      <c r="A68" s="13" t="s">
        <v>41</v>
      </c>
      <c r="B68" s="12" t="s">
        <v>70</v>
      </c>
      <c r="C68" s="12"/>
      <c r="D68" s="12"/>
    </row>
    <row r="69" spans="1:4" ht="16.5" hidden="1" thickBot="1">
      <c r="A69" s="4" t="s">
        <v>71</v>
      </c>
      <c r="B69" s="12" t="s">
        <v>72</v>
      </c>
      <c r="C69" s="12"/>
      <c r="D69" s="12"/>
    </row>
    <row r="70" spans="1:4" ht="16.5" hidden="1" thickBot="1">
      <c r="A70" s="13" t="s">
        <v>58</v>
      </c>
      <c r="B70" s="12" t="s">
        <v>73</v>
      </c>
      <c r="C70" s="12"/>
      <c r="D70" s="12"/>
    </row>
    <row r="71" spans="1:4" ht="16.5" hidden="1" thickBot="1">
      <c r="A71" s="13" t="s">
        <v>41</v>
      </c>
      <c r="B71" s="12" t="s">
        <v>74</v>
      </c>
      <c r="C71" s="12"/>
      <c r="D71" s="12"/>
    </row>
    <row r="72" spans="1:4" ht="16.5" hidden="1" thickBot="1">
      <c r="A72" s="13" t="s">
        <v>75</v>
      </c>
      <c r="B72" s="12" t="s">
        <v>76</v>
      </c>
      <c r="C72" s="12"/>
      <c r="D72" s="12"/>
    </row>
    <row r="73" spans="1:4" ht="16.5" hidden="1" thickBot="1">
      <c r="A73" s="13" t="s">
        <v>77</v>
      </c>
      <c r="B73" s="12" t="s">
        <v>78</v>
      </c>
      <c r="C73" s="16"/>
      <c r="D73" s="16"/>
    </row>
    <row r="74" spans="1:4" ht="16.5" hidden="1" thickBot="1">
      <c r="A74" s="9"/>
      <c r="B74" s="17" t="s">
        <v>79</v>
      </c>
      <c r="C74" s="16"/>
      <c r="D74" s="16"/>
    </row>
    <row r="75" spans="1:4" ht="16.5" hidden="1" thickBot="1">
      <c r="A75" s="9"/>
      <c r="B75" s="17" t="s">
        <v>80</v>
      </c>
      <c r="C75" s="12"/>
      <c r="D75" s="12"/>
    </row>
    <row r="76" spans="1:4" ht="16.5" hidden="1" thickBot="1">
      <c r="A76" s="4" t="s">
        <v>8</v>
      </c>
      <c r="B76" s="12" t="s">
        <v>81</v>
      </c>
      <c r="C76" s="12"/>
      <c r="D76" s="12"/>
    </row>
    <row r="77" spans="1:4" ht="16.5" hidden="1" thickBot="1">
      <c r="A77" s="13" t="s">
        <v>58</v>
      </c>
      <c r="B77" s="12" t="s">
        <v>82</v>
      </c>
      <c r="C77" s="12"/>
      <c r="D77" s="12"/>
    </row>
    <row r="78" spans="1:4" ht="16.5" hidden="1" thickBot="1">
      <c r="A78" s="13" t="s">
        <v>41</v>
      </c>
      <c r="B78" s="12" t="s">
        <v>83</v>
      </c>
      <c r="C78" s="12"/>
      <c r="D78" s="12"/>
    </row>
    <row r="79" spans="1:4" ht="16.5" hidden="1" thickBot="1">
      <c r="A79" s="4" t="s">
        <v>14</v>
      </c>
      <c r="B79" s="12" t="s">
        <v>84</v>
      </c>
      <c r="C79" s="12"/>
      <c r="D79" s="12"/>
    </row>
    <row r="80" spans="1:4" ht="16.5" hidden="1" thickBot="1">
      <c r="A80" s="13" t="s">
        <v>58</v>
      </c>
      <c r="B80" s="12" t="s">
        <v>85</v>
      </c>
      <c r="C80" s="12"/>
      <c r="D80" s="12"/>
    </row>
    <row r="81" spans="1:4" ht="16.5" hidden="1" thickBot="1">
      <c r="A81" s="13" t="s">
        <v>41</v>
      </c>
      <c r="B81" s="12" t="s">
        <v>86</v>
      </c>
      <c r="C81" s="12"/>
      <c r="D81" s="12"/>
    </row>
    <row r="82" spans="1:4" ht="16.5" hidden="1" thickBot="1">
      <c r="A82" s="13" t="s">
        <v>75</v>
      </c>
      <c r="B82" s="12" t="s">
        <v>87</v>
      </c>
      <c r="C82" s="12"/>
      <c r="D82" s="12"/>
    </row>
    <row r="83" spans="1:4" ht="16.5" hidden="1" thickBot="1">
      <c r="A83" s="13" t="s">
        <v>77</v>
      </c>
      <c r="B83" s="12" t="s">
        <v>88</v>
      </c>
      <c r="C83" s="12"/>
      <c r="D83" s="12"/>
    </row>
    <row r="84" spans="1:4" ht="16.5" hidden="1" thickBot="1">
      <c r="A84" s="4" t="s">
        <v>24</v>
      </c>
      <c r="B84" s="12" t="s">
        <v>89</v>
      </c>
      <c r="C84" s="12"/>
      <c r="D84" s="12"/>
    </row>
    <row r="85" spans="1:4" ht="16.5" hidden="1" thickBot="1">
      <c r="A85" s="4" t="s">
        <v>26</v>
      </c>
      <c r="B85" s="12" t="s">
        <v>90</v>
      </c>
      <c r="C85" s="12"/>
      <c r="D85" s="12"/>
    </row>
    <row r="86" spans="1:4" ht="16.5" hidden="1" thickBot="1">
      <c r="A86" s="4" t="s">
        <v>30</v>
      </c>
      <c r="B86" s="12" t="s">
        <v>91</v>
      </c>
      <c r="C86" s="12"/>
      <c r="D86" s="12"/>
    </row>
    <row r="87" spans="1:4" ht="16.5" hidden="1" thickBot="1">
      <c r="A87" s="4" t="s">
        <v>46</v>
      </c>
      <c r="B87" s="12" t="s">
        <v>92</v>
      </c>
      <c r="C87" s="12"/>
      <c r="D87" s="12"/>
    </row>
    <row r="88" spans="1:4" ht="16.5" hidden="1" thickBot="1">
      <c r="A88" s="13" t="s">
        <v>58</v>
      </c>
      <c r="B88" s="12" t="s">
        <v>93</v>
      </c>
      <c r="C88" s="12"/>
      <c r="D88" s="12"/>
    </row>
    <row r="89" spans="1:4" ht="16.5" hidden="1" thickBot="1">
      <c r="A89" s="13" t="s">
        <v>41</v>
      </c>
      <c r="B89" s="12" t="s">
        <v>94</v>
      </c>
      <c r="C89" s="12"/>
      <c r="D89" s="12"/>
    </row>
    <row r="90" spans="1:4" ht="16.5" hidden="1" thickBot="1">
      <c r="A90" s="13" t="s">
        <v>75</v>
      </c>
      <c r="B90" s="12" t="s">
        <v>95</v>
      </c>
      <c r="C90" s="12"/>
      <c r="D90" s="12"/>
    </row>
    <row r="91" spans="1:4" ht="16.5" hidden="1" thickBot="1">
      <c r="A91" s="4" t="s">
        <v>61</v>
      </c>
      <c r="B91" s="12" t="s">
        <v>96</v>
      </c>
      <c r="C91" s="12"/>
      <c r="D91" s="12"/>
    </row>
    <row r="92" spans="1:4" ht="15.75" hidden="1">
      <c r="A92" s="122" t="s">
        <v>58</v>
      </c>
      <c r="B92" s="15" t="s">
        <v>97</v>
      </c>
      <c r="C92" s="129"/>
      <c r="D92" s="129"/>
    </row>
    <row r="93" spans="1:4" ht="15.75" hidden="1">
      <c r="A93" s="123"/>
      <c r="B93" s="15" t="s">
        <v>98</v>
      </c>
      <c r="C93" s="130"/>
      <c r="D93" s="130"/>
    </row>
    <row r="94" spans="1:4" ht="15.75" hidden="1">
      <c r="A94" s="123"/>
      <c r="B94" s="15" t="s">
        <v>99</v>
      </c>
      <c r="C94" s="130"/>
      <c r="D94" s="130"/>
    </row>
    <row r="95" spans="1:4" ht="16.5" hidden="1" thickBot="1">
      <c r="A95" s="124"/>
      <c r="B95" s="12" t="s">
        <v>100</v>
      </c>
      <c r="C95" s="131"/>
      <c r="D95" s="131"/>
    </row>
    <row r="96" spans="1:4" ht="16.5" hidden="1" thickBot="1">
      <c r="A96" s="18" t="s">
        <v>41</v>
      </c>
      <c r="B96" s="12" t="s">
        <v>101</v>
      </c>
      <c r="C96" s="12"/>
      <c r="D96" s="12"/>
    </row>
    <row r="97" spans="1:4" ht="16.5" hidden="1" thickBot="1">
      <c r="A97" s="13" t="s">
        <v>75</v>
      </c>
      <c r="B97" s="12" t="s">
        <v>102</v>
      </c>
      <c r="C97" s="16"/>
      <c r="D97" s="16"/>
    </row>
    <row r="98" spans="1:4" ht="16.5" hidden="1" thickBot="1">
      <c r="A98" s="9"/>
      <c r="B98" s="17" t="s">
        <v>47</v>
      </c>
      <c r="C98" s="16"/>
      <c r="D98" s="16"/>
    </row>
    <row r="99" ht="15.75">
      <c r="A99" s="30"/>
    </row>
    <row r="100" spans="1:4" ht="15.75">
      <c r="A100" s="135" t="s">
        <v>103</v>
      </c>
      <c r="B100" s="135"/>
      <c r="C100" s="135"/>
      <c r="D100" s="135"/>
    </row>
    <row r="101" spans="1:4" ht="15.75">
      <c r="A101" s="114" t="s">
        <v>104</v>
      </c>
      <c r="B101" s="114"/>
      <c r="C101" s="114"/>
      <c r="D101" s="114"/>
    </row>
    <row r="102" ht="15.75">
      <c r="A102" s="19"/>
    </row>
    <row r="103" spans="1:4" ht="29.25" customHeight="1">
      <c r="A103" s="42" t="s">
        <v>105</v>
      </c>
      <c r="B103" s="42" t="s">
        <v>49</v>
      </c>
      <c r="C103" s="42" t="s">
        <v>212</v>
      </c>
      <c r="D103" s="42" t="s">
        <v>106</v>
      </c>
    </row>
    <row r="104" spans="1:4" ht="29.25" customHeight="1">
      <c r="A104" s="79" t="s">
        <v>58</v>
      </c>
      <c r="B104" s="67" t="s">
        <v>107</v>
      </c>
      <c r="C104" s="68">
        <f>D104-'quy 1'!C104</f>
        <v>28994403016</v>
      </c>
      <c r="D104" s="69">
        <f>'[2]KQ HĐ-KD'!$D$13</f>
        <v>56644769290</v>
      </c>
    </row>
    <row r="105" spans="1:4" ht="29.25" customHeight="1">
      <c r="A105" s="76" t="s">
        <v>41</v>
      </c>
      <c r="B105" s="70" t="s">
        <v>108</v>
      </c>
      <c r="C105" s="80">
        <f>D105-'quy 1'!C105</f>
        <v>0</v>
      </c>
      <c r="D105" s="70"/>
    </row>
    <row r="106" spans="1:4" ht="29.25" customHeight="1">
      <c r="A106" s="76" t="s">
        <v>75</v>
      </c>
      <c r="B106" s="70" t="s">
        <v>109</v>
      </c>
      <c r="C106" s="80">
        <f>D106-'quy 1'!C106</f>
        <v>28994403016</v>
      </c>
      <c r="D106" s="71">
        <f>D104</f>
        <v>56644769290</v>
      </c>
    </row>
    <row r="107" spans="1:4" ht="29.25" customHeight="1">
      <c r="A107" s="76" t="s">
        <v>77</v>
      </c>
      <c r="B107" s="70" t="s">
        <v>110</v>
      </c>
      <c r="C107" s="80">
        <f>D107-'quy 1'!C107</f>
        <v>26262679066</v>
      </c>
      <c r="D107" s="71">
        <f>'[2]KQ HĐ-KD'!$D$16</f>
        <v>50586110791</v>
      </c>
    </row>
    <row r="108" spans="1:4" ht="29.25" customHeight="1">
      <c r="A108" s="76" t="s">
        <v>111</v>
      </c>
      <c r="B108" s="70" t="s">
        <v>112</v>
      </c>
      <c r="C108" s="80">
        <f>D108-'quy 1'!C108</f>
        <v>2731723950</v>
      </c>
      <c r="D108" s="71">
        <f>D104-D107</f>
        <v>6058658499</v>
      </c>
    </row>
    <row r="109" spans="1:4" ht="29.25" customHeight="1">
      <c r="A109" s="76" t="s">
        <v>113</v>
      </c>
      <c r="B109" s="70" t="s">
        <v>114</v>
      </c>
      <c r="C109" s="80">
        <f>D109-'quy 1'!C109</f>
        <v>674603080</v>
      </c>
      <c r="D109" s="71">
        <f>'[2]KQ HĐ-KD'!$D$18</f>
        <v>1398227862</v>
      </c>
    </row>
    <row r="110" spans="1:4" ht="29.25" customHeight="1">
      <c r="A110" s="76" t="s">
        <v>115</v>
      </c>
      <c r="B110" s="70" t="s">
        <v>116</v>
      </c>
      <c r="C110" s="80">
        <f>D110-'quy 1'!C110</f>
        <v>21000000</v>
      </c>
      <c r="D110" s="71">
        <f>'[2]KQ HĐ-KD'!$D$19</f>
        <v>42000000</v>
      </c>
    </row>
    <row r="111" spans="1:4" ht="29.25" customHeight="1">
      <c r="A111" s="76" t="s">
        <v>117</v>
      </c>
      <c r="B111" s="70" t="s">
        <v>118</v>
      </c>
      <c r="C111" s="80">
        <f>D111-'quy 1'!C111</f>
        <v>0</v>
      </c>
      <c r="D111" s="70"/>
    </row>
    <row r="112" spans="1:4" ht="29.25" customHeight="1">
      <c r="A112" s="76" t="s">
        <v>119</v>
      </c>
      <c r="B112" s="70" t="s">
        <v>120</v>
      </c>
      <c r="C112" s="80">
        <f>D112-'quy 1'!C112</f>
        <v>2928419381</v>
      </c>
      <c r="D112" s="71">
        <f>'[2]KQ HĐ-KD'!$D$22</f>
        <v>5320773317</v>
      </c>
    </row>
    <row r="113" spans="1:4" ht="29.25" customHeight="1">
      <c r="A113" s="76" t="s">
        <v>121</v>
      </c>
      <c r="B113" s="70" t="s">
        <v>122</v>
      </c>
      <c r="C113" s="80">
        <f>D113-'quy 1'!C113</f>
        <v>456907649</v>
      </c>
      <c r="D113" s="71">
        <f>D108+D109-D110-D112</f>
        <v>2094113044</v>
      </c>
    </row>
    <row r="114" spans="1:4" ht="29.25" customHeight="1">
      <c r="A114" s="76" t="s">
        <v>123</v>
      </c>
      <c r="B114" s="70" t="s">
        <v>124</v>
      </c>
      <c r="C114" s="80">
        <f>D114-'quy 1'!C114</f>
        <v>412460545</v>
      </c>
      <c r="D114" s="71">
        <f>'[2]KQ HĐ-KD'!$D$24</f>
        <v>444027818</v>
      </c>
    </row>
    <row r="115" spans="1:4" ht="29.25" customHeight="1">
      <c r="A115" s="76" t="s">
        <v>125</v>
      </c>
      <c r="B115" s="70" t="s">
        <v>126</v>
      </c>
      <c r="C115" s="80">
        <f>D115-'quy 1'!C115</f>
        <v>-289833919</v>
      </c>
      <c r="D115" s="71">
        <f>'[2]KQ HĐ-KD'!$D$25</f>
        <v>-296833919</v>
      </c>
    </row>
    <row r="116" spans="1:4" ht="29.25" customHeight="1">
      <c r="A116" s="76" t="s">
        <v>127</v>
      </c>
      <c r="B116" s="70" t="s">
        <v>128</v>
      </c>
      <c r="C116" s="80">
        <f>D116-'quy 1'!C116</f>
        <v>122626626</v>
      </c>
      <c r="D116" s="71">
        <f>D114+D115</f>
        <v>147193899</v>
      </c>
    </row>
    <row r="117" spans="1:4" ht="29.25" customHeight="1">
      <c r="A117" s="76" t="s">
        <v>129</v>
      </c>
      <c r="B117" s="70" t="s">
        <v>130</v>
      </c>
      <c r="C117" s="80">
        <f>D117-'quy 1'!C117</f>
        <v>579534275</v>
      </c>
      <c r="D117" s="71">
        <f>D113+D116</f>
        <v>2241306943</v>
      </c>
    </row>
    <row r="118" spans="1:4" ht="29.25" customHeight="1">
      <c r="A118" s="76" t="s">
        <v>131</v>
      </c>
      <c r="B118" s="70" t="s">
        <v>132</v>
      </c>
      <c r="C118" s="80">
        <f>D118-'quy 1'!C118</f>
        <v>144883569</v>
      </c>
      <c r="D118" s="71">
        <f>'[2]KQ HĐ-KD'!$D$28</f>
        <v>560326735</v>
      </c>
    </row>
    <row r="119" spans="1:4" ht="29.25" customHeight="1">
      <c r="A119" s="76" t="s">
        <v>133</v>
      </c>
      <c r="B119" s="70" t="s">
        <v>134</v>
      </c>
      <c r="C119" s="80">
        <f>D119-'quy 1'!C119</f>
        <v>434650706</v>
      </c>
      <c r="D119" s="71">
        <f>D117-D118</f>
        <v>1680980208</v>
      </c>
    </row>
    <row r="120" spans="1:4" ht="29.25" customHeight="1">
      <c r="A120" s="77" t="s">
        <v>135</v>
      </c>
      <c r="B120" s="72" t="s">
        <v>136</v>
      </c>
      <c r="C120" s="68">
        <f>D120-'quy 1'!C120</f>
        <v>0</v>
      </c>
      <c r="D120" s="72"/>
    </row>
    <row r="121" spans="1:4" ht="29.25" customHeight="1">
      <c r="A121" s="78" t="s">
        <v>137</v>
      </c>
      <c r="B121" s="73" t="s">
        <v>138</v>
      </c>
      <c r="C121" s="74">
        <f>D121-'quy 1'!C121</f>
        <v>0</v>
      </c>
      <c r="D121" s="75"/>
    </row>
    <row r="122" ht="15.75">
      <c r="A122" s="3"/>
    </row>
    <row r="123" spans="1:4" ht="15.75" hidden="1">
      <c r="A123" s="115" t="s">
        <v>202</v>
      </c>
      <c r="B123" s="115"/>
      <c r="C123" s="115"/>
      <c r="D123" s="115"/>
    </row>
    <row r="124" spans="1:4" ht="16.5" hidden="1" thickBot="1">
      <c r="A124" s="128" t="s">
        <v>139</v>
      </c>
      <c r="B124" s="128"/>
      <c r="C124" s="128"/>
      <c r="D124" s="128"/>
    </row>
    <row r="125" spans="1:4" ht="16.5" hidden="1" thickBot="1">
      <c r="A125" s="6" t="s">
        <v>4</v>
      </c>
      <c r="B125" s="7" t="s">
        <v>49</v>
      </c>
      <c r="C125" s="8" t="s">
        <v>50</v>
      </c>
      <c r="D125" s="8" t="s">
        <v>51</v>
      </c>
    </row>
    <row r="126" spans="1:4" ht="16.5" hidden="1" thickBot="1">
      <c r="A126" s="4" t="s">
        <v>8</v>
      </c>
      <c r="B126" s="12" t="s">
        <v>140</v>
      </c>
      <c r="C126" s="20"/>
      <c r="D126" s="20"/>
    </row>
    <row r="127" spans="1:4" ht="16.5" hidden="1" thickBot="1">
      <c r="A127" s="4" t="s">
        <v>14</v>
      </c>
      <c r="B127" s="12" t="s">
        <v>141</v>
      </c>
      <c r="C127" s="12"/>
      <c r="D127" s="12"/>
    </row>
    <row r="128" spans="1:4" ht="16.5" hidden="1" thickBot="1">
      <c r="A128" s="4" t="s">
        <v>24</v>
      </c>
      <c r="B128" s="12" t="s">
        <v>142</v>
      </c>
      <c r="C128" s="12"/>
      <c r="D128" s="12"/>
    </row>
    <row r="129" spans="1:4" ht="16.5" hidden="1" thickBot="1">
      <c r="A129" s="4" t="s">
        <v>26</v>
      </c>
      <c r="B129" s="12" t="s">
        <v>143</v>
      </c>
      <c r="C129" s="12"/>
      <c r="D129" s="12"/>
    </row>
    <row r="130" spans="1:4" ht="32.25" hidden="1" thickBot="1">
      <c r="A130" s="4" t="s">
        <v>30</v>
      </c>
      <c r="B130" s="12" t="s">
        <v>144</v>
      </c>
      <c r="C130" s="12"/>
      <c r="D130" s="12"/>
    </row>
    <row r="131" spans="1:4" ht="15.75" hidden="1">
      <c r="A131" s="132" t="s">
        <v>58</v>
      </c>
      <c r="B131" s="15" t="s">
        <v>145</v>
      </c>
      <c r="C131" s="125"/>
      <c r="D131" s="125"/>
    </row>
    <row r="132" spans="1:4" ht="15.75" hidden="1">
      <c r="A132" s="133"/>
      <c r="B132" s="15" t="s">
        <v>146</v>
      </c>
      <c r="C132" s="126"/>
      <c r="D132" s="126"/>
    </row>
    <row r="133" spans="1:4" ht="15.75" hidden="1">
      <c r="A133" s="133"/>
      <c r="B133" s="15" t="s">
        <v>147</v>
      </c>
      <c r="C133" s="126"/>
      <c r="D133" s="126"/>
    </row>
    <row r="134" spans="1:4" ht="15.75" hidden="1">
      <c r="A134" s="133"/>
      <c r="B134" s="15" t="s">
        <v>148</v>
      </c>
      <c r="C134" s="126"/>
      <c r="D134" s="126"/>
    </row>
    <row r="135" spans="1:4" ht="16.5" hidden="1" thickBot="1">
      <c r="A135" s="134"/>
      <c r="B135" s="12" t="s">
        <v>149</v>
      </c>
      <c r="C135" s="127"/>
      <c r="D135" s="127"/>
    </row>
    <row r="136" spans="1:4" ht="16.5" hidden="1" thickBot="1">
      <c r="A136" s="5" t="s">
        <v>41</v>
      </c>
      <c r="B136" s="12" t="s">
        <v>150</v>
      </c>
      <c r="C136" s="12"/>
      <c r="D136" s="12"/>
    </row>
    <row r="137" spans="1:4" ht="16.5" hidden="1" thickBot="1">
      <c r="A137" s="4" t="s">
        <v>46</v>
      </c>
      <c r="B137" s="12" t="s">
        <v>151</v>
      </c>
      <c r="C137" s="12"/>
      <c r="D137" s="12"/>
    </row>
    <row r="138" spans="1:4" ht="16.5" hidden="1" thickBot="1">
      <c r="A138" s="4" t="s">
        <v>61</v>
      </c>
      <c r="B138" s="12" t="s">
        <v>152</v>
      </c>
      <c r="C138" s="12"/>
      <c r="D138" s="12"/>
    </row>
    <row r="139" spans="1:4" ht="16.5" hidden="1" thickBot="1">
      <c r="A139" s="4" t="s">
        <v>65</v>
      </c>
      <c r="B139" s="12" t="s">
        <v>138</v>
      </c>
      <c r="C139" s="16"/>
      <c r="D139" s="16"/>
    </row>
    <row r="140" ht="15.75">
      <c r="A140" s="30"/>
    </row>
    <row r="141" spans="1:4" ht="15.75">
      <c r="A141" s="135" t="s">
        <v>153</v>
      </c>
      <c r="B141" s="135"/>
      <c r="C141" s="135"/>
      <c r="D141" s="135"/>
    </row>
    <row r="142" spans="1:5" ht="15.75">
      <c r="A142" s="114" t="s">
        <v>154</v>
      </c>
      <c r="B142" s="114"/>
      <c r="C142" s="114"/>
      <c r="D142" s="114"/>
      <c r="E142" s="114"/>
    </row>
    <row r="143" ht="15">
      <c r="A143" s="22"/>
    </row>
    <row r="144" spans="1:5" ht="15.75">
      <c r="A144" s="41" t="s">
        <v>105</v>
      </c>
      <c r="B144" s="41" t="s">
        <v>49</v>
      </c>
      <c r="C144" s="88" t="s">
        <v>155</v>
      </c>
      <c r="D144" s="88" t="s">
        <v>51</v>
      </c>
      <c r="E144" s="88" t="s">
        <v>156</v>
      </c>
    </row>
    <row r="145" spans="1:5" ht="27" customHeight="1">
      <c r="A145" s="113" t="s">
        <v>58</v>
      </c>
      <c r="B145" s="49" t="s">
        <v>157</v>
      </c>
      <c r="C145" s="147" t="s">
        <v>160</v>
      </c>
      <c r="D145" s="83"/>
      <c r="E145" s="85"/>
    </row>
    <row r="146" spans="1:5" ht="27" customHeight="1">
      <c r="A146" s="139"/>
      <c r="B146" s="46" t="s">
        <v>158</v>
      </c>
      <c r="C146" s="119"/>
      <c r="D146" s="84">
        <f>'quy 1'!E146</f>
        <v>0.44154747727099175</v>
      </c>
      <c r="E146" s="84">
        <f>D16/D26</f>
        <v>0.4198747617599811</v>
      </c>
    </row>
    <row r="147" spans="1:5" ht="27" customHeight="1">
      <c r="A147" s="139"/>
      <c r="B147" s="46" t="s">
        <v>159</v>
      </c>
      <c r="C147" s="117"/>
      <c r="D147" s="84">
        <f>'quy 1'!E147</f>
        <v>0.5584525227290082</v>
      </c>
      <c r="E147" s="84">
        <f>D10/D26</f>
        <v>0.5801252382400188</v>
      </c>
    </row>
    <row r="148" spans="1:5" ht="27" customHeight="1">
      <c r="A148" s="139" t="s">
        <v>41</v>
      </c>
      <c r="B148" s="46" t="s">
        <v>161</v>
      </c>
      <c r="C148" s="118" t="s">
        <v>160</v>
      </c>
      <c r="D148" s="38"/>
      <c r="E148" s="86"/>
    </row>
    <row r="149" spans="1:5" ht="27" customHeight="1">
      <c r="A149" s="139"/>
      <c r="B149" s="46" t="s">
        <v>162</v>
      </c>
      <c r="C149" s="118"/>
      <c r="D149" s="84">
        <f>'quy 1'!E149</f>
        <v>0.21571531089260332</v>
      </c>
      <c r="E149" s="84">
        <f>D27/D45</f>
        <v>0.21284119714026248</v>
      </c>
    </row>
    <row r="150" spans="1:5" ht="27" customHeight="1">
      <c r="A150" s="139"/>
      <c r="B150" s="46" t="s">
        <v>163</v>
      </c>
      <c r="C150" s="118"/>
      <c r="D150" s="84">
        <f>'quy 1'!E150</f>
        <v>0.7842846891073967</v>
      </c>
      <c r="E150" s="84">
        <f>D30/D45</f>
        <v>0.7871588028597375</v>
      </c>
    </row>
    <row r="151" spans="1:5" ht="27" customHeight="1">
      <c r="A151" s="139" t="s">
        <v>75</v>
      </c>
      <c r="B151" s="46" t="s">
        <v>164</v>
      </c>
      <c r="C151" s="141" t="s">
        <v>167</v>
      </c>
      <c r="D151" s="38"/>
      <c r="E151" s="86"/>
    </row>
    <row r="152" spans="1:5" ht="27" customHeight="1">
      <c r="A152" s="139"/>
      <c r="B152" s="46" t="s">
        <v>165</v>
      </c>
      <c r="C152" s="141"/>
      <c r="D152" s="104">
        <f>'quy 1'!E152</f>
        <v>2.541296369590662</v>
      </c>
      <c r="E152" s="104">
        <f>(D10-D14)/D27</f>
        <v>2.6809346280804744</v>
      </c>
    </row>
    <row r="153" spans="1:5" ht="27" customHeight="1">
      <c r="A153" s="139"/>
      <c r="B153" s="46" t="s">
        <v>166</v>
      </c>
      <c r="C153" s="141"/>
      <c r="D153" s="104">
        <f>'quy 1'!E153</f>
        <v>2.5888404509545504</v>
      </c>
      <c r="E153" s="104">
        <f>D10/D27</f>
        <v>2.7256247664201774</v>
      </c>
    </row>
    <row r="154" spans="1:5" ht="27" customHeight="1">
      <c r="A154" s="139" t="s">
        <v>77</v>
      </c>
      <c r="B154" s="46" t="s">
        <v>168</v>
      </c>
      <c r="C154" s="119" t="s">
        <v>160</v>
      </c>
      <c r="D154" s="81"/>
      <c r="E154" s="87"/>
    </row>
    <row r="155" spans="1:5" ht="27" customHeight="1">
      <c r="A155" s="139"/>
      <c r="B155" s="46" t="s">
        <v>169</v>
      </c>
      <c r="C155" s="119"/>
      <c r="D155" s="84">
        <f>'quy 1'!E155</f>
        <v>0.022306106185864264</v>
      </c>
      <c r="E155" s="84">
        <f>D119/D26</f>
        <v>0.02990416830269032</v>
      </c>
    </row>
    <row r="156" spans="1:5" ht="27" customHeight="1">
      <c r="A156" s="139"/>
      <c r="B156" s="46" t="s">
        <v>170</v>
      </c>
      <c r="C156" s="119"/>
      <c r="D156" s="84">
        <f>'quy 1'!E156</f>
        <v>0.045074610934609564</v>
      </c>
      <c r="E156" s="84">
        <f>D119/D106</f>
        <v>0.02967582407113375</v>
      </c>
    </row>
    <row r="157" spans="1:5" ht="27" customHeight="1">
      <c r="A157" s="140"/>
      <c r="B157" s="47" t="s">
        <v>171</v>
      </c>
      <c r="C157" s="120"/>
      <c r="D157" s="84">
        <f>'quy 1'!E157</f>
        <v>0.030773567950617284</v>
      </c>
      <c r="E157" s="82">
        <f>D119/D32</f>
        <v>0.04150568414814815</v>
      </c>
    </row>
    <row r="158" ht="28.5" customHeight="1">
      <c r="A158" s="22"/>
    </row>
    <row r="159" spans="2:5" ht="27" customHeight="1">
      <c r="B159" s="143" t="s">
        <v>208</v>
      </c>
      <c r="C159" s="143"/>
      <c r="D159" s="143"/>
      <c r="E159" s="143"/>
    </row>
    <row r="160" spans="2:5" ht="28.5" customHeight="1">
      <c r="B160" s="121" t="s">
        <v>207</v>
      </c>
      <c r="C160" s="121"/>
      <c r="D160" s="121"/>
      <c r="E160" s="121"/>
    </row>
    <row r="161" ht="15.75">
      <c r="A161" s="3"/>
    </row>
    <row r="162" ht="15.75">
      <c r="A162" s="26"/>
    </row>
    <row r="163" ht="15.75">
      <c r="A163" s="26"/>
    </row>
    <row r="164" ht="15.75">
      <c r="A164" s="26"/>
    </row>
    <row r="165" ht="15.75">
      <c r="A165" s="26"/>
    </row>
    <row r="166" ht="15.75">
      <c r="A166" s="26" t="s">
        <v>172</v>
      </c>
    </row>
    <row r="167" ht="15.75">
      <c r="A167" s="1" t="s">
        <v>173</v>
      </c>
    </row>
    <row r="168" ht="15.75">
      <c r="A168" s="1"/>
    </row>
    <row r="169" ht="15.75">
      <c r="A169" s="1"/>
    </row>
    <row r="170" spans="1:2" ht="15.75">
      <c r="A170" s="136" t="s">
        <v>0</v>
      </c>
      <c r="B170" s="24" t="s">
        <v>174</v>
      </c>
    </row>
    <row r="171" spans="1:2" ht="15.75">
      <c r="A171" s="136"/>
      <c r="B171" s="23" t="s">
        <v>175</v>
      </c>
    </row>
    <row r="172" spans="1:2" ht="15.75">
      <c r="A172" s="136"/>
      <c r="B172" s="2"/>
    </row>
    <row r="173" spans="1:2" ht="15.75">
      <c r="A173" s="136"/>
      <c r="B173" s="23"/>
    </row>
    <row r="174" ht="15.75">
      <c r="A174" s="31"/>
    </row>
    <row r="175" ht="15.75">
      <c r="A175" s="31" t="s">
        <v>176</v>
      </c>
    </row>
    <row r="176" ht="15.75">
      <c r="A176" s="25"/>
    </row>
    <row r="177" ht="15.75">
      <c r="A177" s="19" t="s">
        <v>177</v>
      </c>
    </row>
    <row r="178" ht="15.75">
      <c r="A178" s="25"/>
    </row>
    <row r="179" ht="31.5">
      <c r="A179" s="25" t="s">
        <v>178</v>
      </c>
    </row>
    <row r="180" ht="31.5">
      <c r="A180" s="25" t="s">
        <v>179</v>
      </c>
    </row>
    <row r="181" ht="31.5">
      <c r="A181" s="25" t="s">
        <v>180</v>
      </c>
    </row>
    <row r="182" ht="15.75">
      <c r="A182" s="25" t="s">
        <v>181</v>
      </c>
    </row>
    <row r="183" ht="110.25">
      <c r="A183" s="25" t="s">
        <v>182</v>
      </c>
    </row>
    <row r="184" ht="15.75">
      <c r="A184" s="25" t="s">
        <v>183</v>
      </c>
    </row>
    <row r="185" ht="126">
      <c r="A185" s="25" t="s">
        <v>184</v>
      </c>
    </row>
    <row r="186" ht="15.75">
      <c r="A186" s="25" t="s">
        <v>181</v>
      </c>
    </row>
    <row r="187" ht="78.75">
      <c r="A187" s="25" t="s">
        <v>185</v>
      </c>
    </row>
    <row r="188" ht="15.75">
      <c r="A188" s="25"/>
    </row>
    <row r="189" ht="15.75">
      <c r="A189" s="19" t="s">
        <v>186</v>
      </c>
    </row>
    <row r="190" ht="15.75">
      <c r="A190" s="25"/>
    </row>
    <row r="191" ht="393.75">
      <c r="A191" s="25" t="s">
        <v>187</v>
      </c>
    </row>
    <row r="192" ht="15.75">
      <c r="A192" s="25"/>
    </row>
    <row r="193" ht="15.75">
      <c r="A193" s="25"/>
    </row>
    <row r="194" spans="1:2" ht="15.75">
      <c r="A194" s="14"/>
      <c r="B194" s="2" t="s">
        <v>190</v>
      </c>
    </row>
    <row r="195" spans="1:2" ht="110.25">
      <c r="A195" s="32" t="s">
        <v>188</v>
      </c>
      <c r="B195" s="23" t="s">
        <v>191</v>
      </c>
    </row>
    <row r="196" spans="1:2" ht="47.25">
      <c r="A196" s="2" t="s">
        <v>189</v>
      </c>
      <c r="B196" s="2" t="s">
        <v>192</v>
      </c>
    </row>
    <row r="197" spans="1:2" ht="15.75">
      <c r="A197" s="14"/>
      <c r="B197" s="21"/>
    </row>
    <row r="198" ht="15.75">
      <c r="A198" s="3"/>
    </row>
    <row r="199" ht="15.75">
      <c r="A199" s="3"/>
    </row>
    <row r="200" ht="15.75">
      <c r="A200" s="3"/>
    </row>
    <row r="201" ht="15.75">
      <c r="A201" s="3"/>
    </row>
    <row r="202" ht="15.75">
      <c r="A202" s="26"/>
    </row>
    <row r="203" ht="15.75">
      <c r="A203" s="26" t="s">
        <v>193</v>
      </c>
    </row>
    <row r="204" ht="15.75">
      <c r="A204" s="1"/>
    </row>
    <row r="205" ht="15.75">
      <c r="A205" s="1" t="s">
        <v>173</v>
      </c>
    </row>
    <row r="206" ht="15.75">
      <c r="A206" s="1"/>
    </row>
    <row r="207" ht="15.75">
      <c r="A207" s="1"/>
    </row>
    <row r="208" spans="1:2" ht="15.75">
      <c r="A208" s="136" t="s">
        <v>0</v>
      </c>
      <c r="B208" s="24" t="s">
        <v>174</v>
      </c>
    </row>
    <row r="209" spans="1:2" ht="15.75">
      <c r="A209" s="136"/>
      <c r="B209" s="23" t="s">
        <v>175</v>
      </c>
    </row>
    <row r="210" spans="1:2" ht="15.75">
      <c r="A210" s="136"/>
      <c r="B210" s="2"/>
    </row>
    <row r="211" spans="1:2" ht="15.75">
      <c r="A211" s="136"/>
      <c r="B211" s="23"/>
    </row>
    <row r="212" ht="15.75">
      <c r="A212" s="31"/>
    </row>
    <row r="213" ht="15.75">
      <c r="A213" s="31" t="s">
        <v>194</v>
      </c>
    </row>
    <row r="214" ht="15.75">
      <c r="A214" s="25"/>
    </row>
    <row r="215" ht="15.75">
      <c r="A215" s="19" t="s">
        <v>177</v>
      </c>
    </row>
    <row r="216" ht="15.75">
      <c r="A216" s="25"/>
    </row>
    <row r="217" ht="31.5">
      <c r="A217" s="25" t="s">
        <v>178</v>
      </c>
    </row>
    <row r="218" ht="31.5">
      <c r="A218" s="25" t="s">
        <v>179</v>
      </c>
    </row>
    <row r="219" ht="31.5">
      <c r="A219" s="25" t="s">
        <v>180</v>
      </c>
    </row>
    <row r="220" ht="15.75">
      <c r="A220" s="25" t="s">
        <v>181</v>
      </c>
    </row>
    <row r="221" ht="110.25">
      <c r="A221" s="25" t="s">
        <v>182</v>
      </c>
    </row>
    <row r="222" ht="15.75">
      <c r="A222" s="25" t="s">
        <v>183</v>
      </c>
    </row>
    <row r="223" ht="126">
      <c r="A223" s="25" t="s">
        <v>184</v>
      </c>
    </row>
    <row r="224" ht="15.75">
      <c r="A224" s="25" t="s">
        <v>181</v>
      </c>
    </row>
    <row r="225" ht="78.75">
      <c r="A225" s="25" t="s">
        <v>185</v>
      </c>
    </row>
    <row r="226" ht="15.75">
      <c r="A226" s="25"/>
    </row>
    <row r="227" ht="15.75">
      <c r="A227" s="19" t="s">
        <v>186</v>
      </c>
    </row>
    <row r="228" ht="15.75">
      <c r="A228" s="25"/>
    </row>
    <row r="229" ht="393.75">
      <c r="A229" s="25" t="s">
        <v>187</v>
      </c>
    </row>
    <row r="230" ht="15.75">
      <c r="A230" s="25"/>
    </row>
    <row r="231" ht="15.75">
      <c r="A231" s="25"/>
    </row>
    <row r="232" spans="1:2" ht="15.75">
      <c r="A232" s="14"/>
      <c r="B232" s="2" t="s">
        <v>190</v>
      </c>
    </row>
    <row r="233" spans="1:2" ht="110.25">
      <c r="A233" s="32" t="s">
        <v>188</v>
      </c>
      <c r="B233" s="23" t="s">
        <v>191</v>
      </c>
    </row>
    <row r="234" spans="1:2" ht="47.25">
      <c r="A234" s="2" t="s">
        <v>189</v>
      </c>
      <c r="B234" s="2" t="s">
        <v>192</v>
      </c>
    </row>
    <row r="235" spans="1:2" ht="15.75">
      <c r="A235" s="14"/>
      <c r="B235" s="21"/>
    </row>
    <row r="236" ht="15.75">
      <c r="A236" s="3"/>
    </row>
    <row r="237" ht="15.75">
      <c r="A237" s="3"/>
    </row>
    <row r="238" ht="15.75">
      <c r="A238" s="3"/>
    </row>
    <row r="239" ht="15.75">
      <c r="A239" s="3"/>
    </row>
    <row r="240" ht="15.75">
      <c r="A240" s="26" t="s">
        <v>195</v>
      </c>
    </row>
    <row r="241" ht="15.75">
      <c r="A241" s="1"/>
    </row>
    <row r="242" ht="15.75">
      <c r="A242" s="1" t="s">
        <v>173</v>
      </c>
    </row>
    <row r="243" ht="15.75">
      <c r="A243" s="1"/>
    </row>
    <row r="244" ht="15.75">
      <c r="A244" s="1"/>
    </row>
    <row r="245" spans="1:2" ht="15.75">
      <c r="A245" s="136" t="s">
        <v>0</v>
      </c>
      <c r="B245" s="24" t="s">
        <v>174</v>
      </c>
    </row>
    <row r="246" spans="1:2" ht="15.75">
      <c r="A246" s="136"/>
      <c r="B246" s="23" t="s">
        <v>175</v>
      </c>
    </row>
    <row r="247" spans="1:2" ht="15.75">
      <c r="A247" s="136"/>
      <c r="B247" s="2"/>
    </row>
    <row r="248" spans="1:2" ht="15.75">
      <c r="A248" s="136"/>
      <c r="B248" s="23"/>
    </row>
    <row r="249" ht="15.75">
      <c r="A249" s="31"/>
    </row>
    <row r="250" ht="15.75">
      <c r="A250" s="31" t="s">
        <v>196</v>
      </c>
    </row>
    <row r="251" ht="15.75">
      <c r="A251" s="25"/>
    </row>
    <row r="252" ht="15.75">
      <c r="A252" s="19" t="s">
        <v>177</v>
      </c>
    </row>
    <row r="253" ht="15.75">
      <c r="A253" s="25"/>
    </row>
    <row r="254" ht="31.5">
      <c r="A254" s="25" t="s">
        <v>178</v>
      </c>
    </row>
    <row r="255" ht="31.5">
      <c r="A255" s="25" t="s">
        <v>179</v>
      </c>
    </row>
    <row r="256" ht="31.5">
      <c r="A256" s="25" t="s">
        <v>180</v>
      </c>
    </row>
    <row r="257" ht="15.75">
      <c r="A257" s="25" t="s">
        <v>181</v>
      </c>
    </row>
    <row r="258" ht="110.25">
      <c r="A258" s="25" t="s">
        <v>182</v>
      </c>
    </row>
    <row r="259" ht="15.75">
      <c r="A259" s="25" t="s">
        <v>183</v>
      </c>
    </row>
    <row r="260" ht="126">
      <c r="A260" s="25" t="s">
        <v>184</v>
      </c>
    </row>
    <row r="261" ht="15.75">
      <c r="A261" s="25" t="s">
        <v>181</v>
      </c>
    </row>
    <row r="262" ht="393.75">
      <c r="A262" s="25" t="s">
        <v>197</v>
      </c>
    </row>
    <row r="263" ht="15.75">
      <c r="A263" s="25"/>
    </row>
    <row r="264" ht="15.75">
      <c r="A264" s="19" t="s">
        <v>186</v>
      </c>
    </row>
    <row r="265" ht="15.75">
      <c r="A265" s="25"/>
    </row>
    <row r="266" ht="393.75">
      <c r="A266" s="25" t="s">
        <v>187</v>
      </c>
    </row>
    <row r="267" ht="15.75">
      <c r="A267" s="25"/>
    </row>
    <row r="268" ht="15.75">
      <c r="A268" s="25"/>
    </row>
    <row r="269" spans="1:2" ht="15.75">
      <c r="A269" s="14"/>
      <c r="B269" s="2" t="s">
        <v>190</v>
      </c>
    </row>
    <row r="270" spans="1:2" ht="110.25">
      <c r="A270" s="32" t="s">
        <v>188</v>
      </c>
      <c r="B270" s="23" t="s">
        <v>191</v>
      </c>
    </row>
    <row r="271" spans="1:2" ht="47.25">
      <c r="A271" s="2" t="s">
        <v>189</v>
      </c>
      <c r="B271" s="2" t="s">
        <v>192</v>
      </c>
    </row>
    <row r="272" spans="1:2" ht="15.75">
      <c r="A272" s="14"/>
      <c r="B272" s="21"/>
    </row>
    <row r="273" ht="15.75">
      <c r="A273" s="3"/>
    </row>
    <row r="274" ht="15.75">
      <c r="A274" s="3"/>
    </row>
    <row r="275" ht="15.75">
      <c r="A275" s="3"/>
    </row>
  </sheetData>
  <mergeCells count="37">
    <mergeCell ref="D131:D135"/>
    <mergeCell ref="A100:D100"/>
    <mergeCell ref="A47:D47"/>
    <mergeCell ref="A65:A67"/>
    <mergeCell ref="C65:C67"/>
    <mergeCell ref="D65:D67"/>
    <mergeCell ref="A48:D48"/>
    <mergeCell ref="A245:A248"/>
    <mergeCell ref="B5:D5"/>
    <mergeCell ref="B6:D6"/>
    <mergeCell ref="A7:B7"/>
    <mergeCell ref="A154:A157"/>
    <mergeCell ref="C154:C157"/>
    <mergeCell ref="A151:A153"/>
    <mergeCell ref="C151:C153"/>
    <mergeCell ref="C145:C147"/>
    <mergeCell ref="A92:A95"/>
    <mergeCell ref="A1:B1"/>
    <mergeCell ref="A2:B2"/>
    <mergeCell ref="A170:A173"/>
    <mergeCell ref="A208:A211"/>
    <mergeCell ref="A148:A150"/>
    <mergeCell ref="A145:A147"/>
    <mergeCell ref="A101:D101"/>
    <mergeCell ref="A123:D123"/>
    <mergeCell ref="A124:D124"/>
    <mergeCell ref="A5:A6"/>
    <mergeCell ref="B159:E159"/>
    <mergeCell ref="A8:D8"/>
    <mergeCell ref="B160:E160"/>
    <mergeCell ref="A141:D141"/>
    <mergeCell ref="A142:E142"/>
    <mergeCell ref="C148:C150"/>
    <mergeCell ref="C92:C95"/>
    <mergeCell ref="D92:D95"/>
    <mergeCell ref="A131:A135"/>
    <mergeCell ref="C131:C135"/>
  </mergeCells>
  <printOptions/>
  <pageMargins left="0.68" right="0.33" top="0.5" bottom="0.14" header="0.23" footer="0.14"/>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180"/>
  <sheetViews>
    <sheetView workbookViewId="0" topLeftCell="A148">
      <selection activeCell="E7" sqref="E7"/>
      <selection activeCell="A1" sqref="A1"/>
      <selection activeCell="B23" sqref="B23"/>
    </sheetView>
  </sheetViews>
  <sheetFormatPr defaultColWidth="8.796875" defaultRowHeight="14.25"/>
  <cols>
    <col min="1" max="1" width="6.8984375" style="27" customWidth="1"/>
    <col min="2" max="2" width="45.3984375" style="27" customWidth="1"/>
    <col min="3" max="3" width="22.8984375" style="27" customWidth="1"/>
    <col min="4" max="4" width="22" style="27" customWidth="1"/>
    <col min="5" max="5" width="13.19921875" style="27" customWidth="1"/>
    <col min="6" max="16384" width="9" style="27" customWidth="1"/>
  </cols>
  <sheetData>
    <row r="1" spans="1:2" ht="15">
      <c r="A1" s="145" t="s">
        <v>204</v>
      </c>
      <c r="B1" s="145"/>
    </row>
    <row r="2" spans="1:4" ht="15" customHeight="1">
      <c r="A2" s="146" t="s">
        <v>205</v>
      </c>
      <c r="B2" s="146"/>
      <c r="C2" s="56"/>
      <c r="D2" s="56"/>
    </row>
    <row r="3" ht="15">
      <c r="A3" s="28"/>
    </row>
    <row r="4" ht="6.75" customHeight="1">
      <c r="A4" s="28"/>
    </row>
    <row r="5" spans="1:4" ht="21.75" customHeight="1">
      <c r="A5" s="116"/>
      <c r="B5" s="137" t="s">
        <v>1</v>
      </c>
      <c r="C5" s="137"/>
      <c r="D5" s="137"/>
    </row>
    <row r="6" spans="1:4" ht="18" customHeight="1">
      <c r="A6" s="116"/>
      <c r="B6" s="138" t="s">
        <v>211</v>
      </c>
      <c r="C6" s="138"/>
      <c r="D6" s="138"/>
    </row>
    <row r="7" spans="1:2" ht="15.75">
      <c r="A7" s="135" t="s">
        <v>2</v>
      </c>
      <c r="B7" s="135"/>
    </row>
    <row r="8" spans="1:4" ht="15.75">
      <c r="A8" s="144" t="s">
        <v>3</v>
      </c>
      <c r="B8" s="144"/>
      <c r="C8" s="144"/>
      <c r="D8" s="144"/>
    </row>
    <row r="9" spans="1:4" ht="15.75">
      <c r="A9" s="41" t="s">
        <v>4</v>
      </c>
      <c r="B9" s="42" t="s">
        <v>5</v>
      </c>
      <c r="C9" s="42" t="s">
        <v>6</v>
      </c>
      <c r="D9" s="42" t="s">
        <v>7</v>
      </c>
    </row>
    <row r="10" spans="1:4" ht="15.75">
      <c r="A10" s="39" t="s">
        <v>8</v>
      </c>
      <c r="B10" s="40" t="s">
        <v>198</v>
      </c>
      <c r="C10" s="57">
        <f>SUM(C11:C15)</f>
        <v>37700861703</v>
      </c>
      <c r="D10" s="57">
        <f>SUM(D11:D15)</f>
        <v>32692269973</v>
      </c>
    </row>
    <row r="11" spans="1:4" ht="15.75">
      <c r="A11" s="35">
        <v>1</v>
      </c>
      <c r="B11" s="36" t="s">
        <v>9</v>
      </c>
      <c r="C11" s="62">
        <f>'[1]TÀI SẢN'!$E$10</f>
        <v>2850720963</v>
      </c>
      <c r="D11" s="62">
        <v>2545827006</v>
      </c>
    </row>
    <row r="12" spans="1:4" ht="15.75">
      <c r="A12" s="35">
        <v>2</v>
      </c>
      <c r="B12" s="36" t="s">
        <v>10</v>
      </c>
      <c r="C12" s="58">
        <f>'[1]TÀI SẢN'!$E$13</f>
        <v>23700000000</v>
      </c>
      <c r="D12" s="58">
        <v>18500000000</v>
      </c>
    </row>
    <row r="13" spans="1:4" ht="15.75">
      <c r="A13" s="35">
        <v>3</v>
      </c>
      <c r="B13" s="36" t="s">
        <v>11</v>
      </c>
      <c r="C13" s="58">
        <f>'[1]TÀI SẢN'!$E$16</f>
        <v>10433597455</v>
      </c>
      <c r="D13" s="58">
        <v>10695621557</v>
      </c>
    </row>
    <row r="14" spans="1:4" ht="15.75">
      <c r="A14" s="35">
        <v>4</v>
      </c>
      <c r="B14" s="36" t="s">
        <v>12</v>
      </c>
      <c r="C14" s="58">
        <f>'[1]TÀI SẢN'!$E$23</f>
        <v>663915285</v>
      </c>
      <c r="D14" s="58">
        <v>677856962</v>
      </c>
    </row>
    <row r="15" spans="1:4" ht="15.75">
      <c r="A15" s="35">
        <v>5</v>
      </c>
      <c r="B15" s="36" t="s">
        <v>13</v>
      </c>
      <c r="C15" s="58">
        <f>'[1]TÀI SẢN'!$E$26</f>
        <v>52628000</v>
      </c>
      <c r="D15" s="58">
        <v>272964448</v>
      </c>
    </row>
    <row r="16" spans="1:4" ht="15.75">
      <c r="A16" s="33" t="s">
        <v>14</v>
      </c>
      <c r="B16" s="34" t="s">
        <v>199</v>
      </c>
      <c r="C16" s="61">
        <f>C18+C23+C24+C25</f>
        <v>25477885661</v>
      </c>
      <c r="D16" s="61">
        <f>D18+D23+D24+D25</f>
        <v>27929215974</v>
      </c>
    </row>
    <row r="17" spans="1:4" ht="15.75">
      <c r="A17" s="35">
        <v>1</v>
      </c>
      <c r="B17" s="36" t="s">
        <v>15</v>
      </c>
      <c r="C17" s="58"/>
      <c r="D17" s="58"/>
    </row>
    <row r="18" spans="1:4" ht="15.75">
      <c r="A18" s="35">
        <v>2</v>
      </c>
      <c r="B18" s="36" t="s">
        <v>16</v>
      </c>
      <c r="C18" s="58">
        <f>'[1]TÀI SẢN'!$E$38</f>
        <v>25477885661</v>
      </c>
      <c r="D18" s="58">
        <f>D19</f>
        <v>22700811807</v>
      </c>
    </row>
    <row r="19" spans="1:4" ht="15.75">
      <c r="A19" s="35"/>
      <c r="B19" s="36" t="s">
        <v>17</v>
      </c>
      <c r="C19" s="58">
        <f>'[1]TÀI SẢN'!$E$39</f>
        <v>25477885661</v>
      </c>
      <c r="D19" s="58">
        <v>22700811807</v>
      </c>
    </row>
    <row r="20" spans="1:4" ht="15.75">
      <c r="A20" s="35"/>
      <c r="B20" s="36" t="s">
        <v>18</v>
      </c>
      <c r="C20" s="58"/>
      <c r="D20" s="58"/>
    </row>
    <row r="21" spans="1:4" ht="15.75">
      <c r="A21" s="35"/>
      <c r="B21" s="36" t="s">
        <v>19</v>
      </c>
      <c r="C21" s="58"/>
      <c r="D21" s="58"/>
    </row>
    <row r="22" spans="1:4" ht="15.75">
      <c r="A22" s="35"/>
      <c r="B22" s="36" t="s">
        <v>20</v>
      </c>
      <c r="C22" s="58"/>
      <c r="D22" s="58"/>
    </row>
    <row r="23" spans="1:4" ht="15.75">
      <c r="A23" s="35">
        <v>3</v>
      </c>
      <c r="B23" s="37" t="s">
        <v>21</v>
      </c>
      <c r="C23" s="59"/>
      <c r="D23" s="59"/>
    </row>
    <row r="24" spans="1:4" ht="15.75">
      <c r="A24" s="35">
        <v>4</v>
      </c>
      <c r="B24" s="36" t="s">
        <v>22</v>
      </c>
      <c r="C24" s="58"/>
      <c r="D24" s="58">
        <v>5000000000</v>
      </c>
    </row>
    <row r="25" spans="1:4" ht="15.75">
      <c r="A25" s="43">
        <v>5</v>
      </c>
      <c r="B25" s="44" t="s">
        <v>23</v>
      </c>
      <c r="C25" s="60"/>
      <c r="D25" s="60">
        <v>228404167</v>
      </c>
    </row>
    <row r="26" spans="1:4" ht="15.75">
      <c r="A26" s="41" t="s">
        <v>24</v>
      </c>
      <c r="B26" s="45" t="s">
        <v>25</v>
      </c>
      <c r="C26" s="63">
        <f>C10+C16</f>
        <v>63178747364</v>
      </c>
      <c r="D26" s="63">
        <f>D10+D16</f>
        <v>60621485947</v>
      </c>
    </row>
    <row r="27" spans="1:4" ht="15.75">
      <c r="A27" s="39" t="s">
        <v>26</v>
      </c>
      <c r="B27" s="40" t="s">
        <v>27</v>
      </c>
      <c r="C27" s="57">
        <f>SUM(C28:C29)</f>
        <v>20196427894</v>
      </c>
      <c r="D27" s="57">
        <f>SUM(D28:D29)</f>
        <v>15517092527</v>
      </c>
    </row>
    <row r="28" spans="1:4" ht="15.75">
      <c r="A28" s="35">
        <v>1</v>
      </c>
      <c r="B28" s="36" t="s">
        <v>28</v>
      </c>
      <c r="C28" s="58">
        <f>'[1]NGUỒN VỐN'!$E$9</f>
        <v>19513560829</v>
      </c>
      <c r="D28" s="58">
        <f>15955577985-1130132582</f>
        <v>14825445403</v>
      </c>
    </row>
    <row r="29" spans="1:4" ht="15.75">
      <c r="A29" s="35">
        <v>2</v>
      </c>
      <c r="B29" s="36" t="s">
        <v>29</v>
      </c>
      <c r="C29" s="58">
        <f>'[1]NGUỒN VỐN'!$E$20</f>
        <v>682867065</v>
      </c>
      <c r="D29" s="58">
        <v>691647124</v>
      </c>
    </row>
    <row r="30" spans="1:4" ht="15.75">
      <c r="A30" s="33" t="s">
        <v>30</v>
      </c>
      <c r="B30" s="34" t="s">
        <v>31</v>
      </c>
      <c r="C30" s="61">
        <f>C31+C41</f>
        <v>42982319470</v>
      </c>
      <c r="D30" s="61">
        <f>D31</f>
        <v>45104393420</v>
      </c>
    </row>
    <row r="31" spans="1:4" ht="15.75">
      <c r="A31" s="35">
        <v>1</v>
      </c>
      <c r="B31" s="36" t="s">
        <v>31</v>
      </c>
      <c r="C31" s="58">
        <f>SUM(C32:C40)</f>
        <v>41619168706</v>
      </c>
      <c r="D31" s="58">
        <f>D32+D39+D41</f>
        <v>45104393420</v>
      </c>
    </row>
    <row r="32" spans="1:4" ht="15.75">
      <c r="A32" s="35"/>
      <c r="B32" s="36" t="s">
        <v>32</v>
      </c>
      <c r="C32" s="58">
        <f>'[1]NGUỒN VỐN'!$E$30</f>
        <v>40500000000</v>
      </c>
      <c r="D32" s="58">
        <f>'[1]NGUỒN VỐN'!$D$30</f>
        <v>40500000000</v>
      </c>
    </row>
    <row r="33" spans="1:4" ht="15.75">
      <c r="A33" s="35"/>
      <c r="B33" s="36" t="s">
        <v>33</v>
      </c>
      <c r="C33" s="58"/>
      <c r="D33" s="58"/>
    </row>
    <row r="34" spans="1:4" ht="15.75">
      <c r="A34" s="35"/>
      <c r="B34" s="36" t="s">
        <v>34</v>
      </c>
      <c r="C34" s="58"/>
      <c r="D34" s="58"/>
    </row>
    <row r="35" spans="1:4" ht="15.75">
      <c r="A35" s="35"/>
      <c r="B35" s="36" t="s">
        <v>35</v>
      </c>
      <c r="C35" s="58"/>
      <c r="D35" s="58"/>
    </row>
    <row r="36" spans="1:4" ht="15.75">
      <c r="A36" s="35"/>
      <c r="B36" s="36" t="s">
        <v>36</v>
      </c>
      <c r="C36" s="58"/>
      <c r="D36" s="58"/>
    </row>
    <row r="37" spans="1:4" ht="15.75">
      <c r="A37" s="35"/>
      <c r="B37" s="36" t="s">
        <v>37</v>
      </c>
      <c r="C37" s="58"/>
      <c r="D37" s="58"/>
    </row>
    <row r="38" spans="1:4" ht="15.75">
      <c r="A38" s="35"/>
      <c r="B38" s="36" t="s">
        <v>38</v>
      </c>
      <c r="C38" s="58"/>
      <c r="D38" s="58"/>
    </row>
    <row r="39" spans="1:4" ht="15.75">
      <c r="A39" s="35"/>
      <c r="B39" s="36" t="s">
        <v>39</v>
      </c>
      <c r="C39" s="58">
        <f>'[1]NGUỒN VỐN'!$E$39</f>
        <v>1119168706</v>
      </c>
      <c r="D39" s="58">
        <v>3474260838</v>
      </c>
    </row>
    <row r="40" spans="1:4" ht="15.75">
      <c r="A40" s="38"/>
      <c r="B40" s="36" t="s">
        <v>40</v>
      </c>
      <c r="C40" s="58"/>
      <c r="D40" s="58"/>
    </row>
    <row r="41" spans="1:4" ht="15.75">
      <c r="A41" s="35" t="s">
        <v>41</v>
      </c>
      <c r="B41" s="36" t="s">
        <v>42</v>
      </c>
      <c r="C41" s="62">
        <f>C42</f>
        <v>1363150764</v>
      </c>
      <c r="D41" s="62">
        <f>D42</f>
        <v>1130132582</v>
      </c>
    </row>
    <row r="42" spans="1:4" ht="15.75">
      <c r="A42" s="35"/>
      <c r="B42" s="36" t="s">
        <v>43</v>
      </c>
      <c r="C42" s="58">
        <f>'[1]NGUỒN VỐN'!$E$42</f>
        <v>1363150764</v>
      </c>
      <c r="D42" s="58">
        <v>1130132582</v>
      </c>
    </row>
    <row r="43" spans="1:4" ht="15.75">
      <c r="A43" s="35"/>
      <c r="B43" s="36" t="s">
        <v>44</v>
      </c>
      <c r="C43" s="58"/>
      <c r="D43" s="58"/>
    </row>
    <row r="44" spans="1:4" ht="15.75">
      <c r="A44" s="43"/>
      <c r="B44" s="44" t="s">
        <v>45</v>
      </c>
      <c r="C44" s="60"/>
      <c r="D44" s="60"/>
    </row>
    <row r="45" spans="1:4" ht="15.75">
      <c r="A45" s="41" t="s">
        <v>46</v>
      </c>
      <c r="B45" s="45" t="s">
        <v>47</v>
      </c>
      <c r="C45" s="63">
        <f>C30+C27</f>
        <v>63178747364</v>
      </c>
      <c r="D45" s="63">
        <f>D30+D27</f>
        <v>60621485947</v>
      </c>
    </row>
    <row r="46" ht="15.75">
      <c r="A46" s="29"/>
    </row>
    <row r="47" spans="1:4" ht="15.75" hidden="1">
      <c r="A47" s="121" t="s">
        <v>200</v>
      </c>
      <c r="B47" s="121"/>
      <c r="C47" s="121"/>
      <c r="D47" s="121"/>
    </row>
    <row r="48" spans="1:6" ht="16.5" hidden="1" thickBot="1">
      <c r="A48" s="128" t="s">
        <v>201</v>
      </c>
      <c r="B48" s="128"/>
      <c r="C48" s="128"/>
      <c r="D48" s="128"/>
      <c r="F48" s="28" t="s">
        <v>48</v>
      </c>
    </row>
    <row r="49" spans="1:4" ht="16.5" hidden="1" thickBot="1">
      <c r="A49" s="6" t="s">
        <v>4</v>
      </c>
      <c r="B49" s="7" t="s">
        <v>49</v>
      </c>
      <c r="C49" s="8" t="s">
        <v>50</v>
      </c>
      <c r="D49" s="8" t="s">
        <v>51</v>
      </c>
    </row>
    <row r="50" spans="1:4" ht="16.5" hidden="1" thickBot="1">
      <c r="A50" s="9"/>
      <c r="B50" s="10" t="s">
        <v>52</v>
      </c>
      <c r="C50" s="11"/>
      <c r="D50" s="11"/>
    </row>
    <row r="51" spans="1:4" ht="32.25" hidden="1" thickBot="1">
      <c r="A51" s="4" t="s">
        <v>8</v>
      </c>
      <c r="B51" s="12" t="s">
        <v>53</v>
      </c>
      <c r="C51" s="12"/>
      <c r="D51" s="12"/>
    </row>
    <row r="52" spans="1:4" ht="16.5" hidden="1" thickBot="1">
      <c r="A52" s="4" t="s">
        <v>14</v>
      </c>
      <c r="B52" s="12" t="s">
        <v>54</v>
      </c>
      <c r="C52" s="12"/>
      <c r="D52" s="12"/>
    </row>
    <row r="53" spans="1:4" ht="32.25" hidden="1" thickBot="1">
      <c r="A53" s="4" t="s">
        <v>24</v>
      </c>
      <c r="B53" s="12" t="s">
        <v>55</v>
      </c>
      <c r="C53" s="12"/>
      <c r="D53" s="12"/>
    </row>
    <row r="54" spans="1:4" ht="16.5" hidden="1" thickBot="1">
      <c r="A54" s="4" t="s">
        <v>26</v>
      </c>
      <c r="B54" s="12" t="s">
        <v>56</v>
      </c>
      <c r="C54" s="12"/>
      <c r="D54" s="12"/>
    </row>
    <row r="55" spans="1:4" ht="16.5" hidden="1" thickBot="1">
      <c r="A55" s="4" t="s">
        <v>30</v>
      </c>
      <c r="B55" s="12" t="s">
        <v>57</v>
      </c>
      <c r="C55" s="12"/>
      <c r="D55" s="12"/>
    </row>
    <row r="56" spans="1:4" ht="16.5" hidden="1" thickBot="1">
      <c r="A56" s="13" t="s">
        <v>58</v>
      </c>
      <c r="B56" s="12" t="s">
        <v>57</v>
      </c>
      <c r="C56" s="12"/>
      <c r="D56" s="12"/>
    </row>
    <row r="57" spans="1:4" ht="16.5" hidden="1" thickBot="1">
      <c r="A57" s="13" t="s">
        <v>41</v>
      </c>
      <c r="B57" s="12" t="s">
        <v>59</v>
      </c>
      <c r="C57" s="12"/>
      <c r="D57" s="12"/>
    </row>
    <row r="58" spans="1:4" ht="16.5" hidden="1" thickBot="1">
      <c r="A58" s="4" t="s">
        <v>46</v>
      </c>
      <c r="B58" s="12" t="s">
        <v>60</v>
      </c>
      <c r="C58" s="12"/>
      <c r="D58" s="12"/>
    </row>
    <row r="59" spans="1:4" ht="16.5" hidden="1" thickBot="1">
      <c r="A59" s="13" t="s">
        <v>58</v>
      </c>
      <c r="B59" s="12" t="s">
        <v>60</v>
      </c>
      <c r="C59" s="12"/>
      <c r="D59" s="12"/>
    </row>
    <row r="60" spans="1:4" ht="16.5" hidden="1" thickBot="1">
      <c r="A60" s="13" t="s">
        <v>41</v>
      </c>
      <c r="B60" s="12" t="s">
        <v>59</v>
      </c>
      <c r="C60" s="12"/>
      <c r="D60" s="12"/>
    </row>
    <row r="61" spans="1:4" ht="16.5" hidden="1" thickBot="1">
      <c r="A61" s="4" t="s">
        <v>61</v>
      </c>
      <c r="B61" s="12" t="s">
        <v>62</v>
      </c>
      <c r="C61" s="12"/>
      <c r="D61" s="12"/>
    </row>
    <row r="62" spans="1:4" ht="16.5" hidden="1" thickBot="1">
      <c r="A62" s="13" t="s">
        <v>58</v>
      </c>
      <c r="B62" s="12" t="s">
        <v>63</v>
      </c>
      <c r="C62" s="12"/>
      <c r="D62" s="12"/>
    </row>
    <row r="63" spans="1:4" ht="16.5" hidden="1" thickBot="1">
      <c r="A63" s="13" t="s">
        <v>41</v>
      </c>
      <c r="B63" s="12" t="s">
        <v>64</v>
      </c>
      <c r="C63" s="12"/>
      <c r="D63" s="12"/>
    </row>
    <row r="64" spans="1:4" ht="16.5" hidden="1" thickBot="1">
      <c r="A64" s="4" t="s">
        <v>65</v>
      </c>
      <c r="B64" s="12" t="s">
        <v>66</v>
      </c>
      <c r="C64" s="12"/>
      <c r="D64" s="12"/>
    </row>
    <row r="65" spans="1:4" ht="15.75" hidden="1">
      <c r="A65" s="122" t="s">
        <v>58</v>
      </c>
      <c r="B65" s="15" t="s">
        <v>67</v>
      </c>
      <c r="C65" s="125"/>
      <c r="D65" s="125"/>
    </row>
    <row r="66" spans="1:4" ht="15.75" hidden="1">
      <c r="A66" s="123"/>
      <c r="B66" s="15" t="s">
        <v>68</v>
      </c>
      <c r="C66" s="126"/>
      <c r="D66" s="126"/>
    </row>
    <row r="67" spans="1:4" ht="16.5" hidden="1" thickBot="1">
      <c r="A67" s="124"/>
      <c r="B67" s="12" t="s">
        <v>69</v>
      </c>
      <c r="C67" s="127"/>
      <c r="D67" s="127"/>
    </row>
    <row r="68" spans="1:4" ht="16.5" hidden="1" thickBot="1">
      <c r="A68" s="13" t="s">
        <v>41</v>
      </c>
      <c r="B68" s="12" t="s">
        <v>70</v>
      </c>
      <c r="C68" s="12"/>
      <c r="D68" s="12"/>
    </row>
    <row r="69" spans="1:4" ht="16.5" hidden="1" thickBot="1">
      <c r="A69" s="4" t="s">
        <v>71</v>
      </c>
      <c r="B69" s="12" t="s">
        <v>72</v>
      </c>
      <c r="C69" s="12"/>
      <c r="D69" s="12"/>
    </row>
    <row r="70" spans="1:4" ht="16.5" hidden="1" thickBot="1">
      <c r="A70" s="13" t="s">
        <v>58</v>
      </c>
      <c r="B70" s="12" t="s">
        <v>73</v>
      </c>
      <c r="C70" s="12"/>
      <c r="D70" s="12"/>
    </row>
    <row r="71" spans="1:4" ht="16.5" hidden="1" thickBot="1">
      <c r="A71" s="13" t="s">
        <v>41</v>
      </c>
      <c r="B71" s="12" t="s">
        <v>74</v>
      </c>
      <c r="C71" s="12"/>
      <c r="D71" s="12"/>
    </row>
    <row r="72" spans="1:4" ht="16.5" hidden="1" thickBot="1">
      <c r="A72" s="13" t="s">
        <v>75</v>
      </c>
      <c r="B72" s="12" t="s">
        <v>76</v>
      </c>
      <c r="C72" s="12"/>
      <c r="D72" s="12"/>
    </row>
    <row r="73" spans="1:4" ht="16.5" hidden="1" thickBot="1">
      <c r="A73" s="13" t="s">
        <v>77</v>
      </c>
      <c r="B73" s="12" t="s">
        <v>78</v>
      </c>
      <c r="C73" s="16"/>
      <c r="D73" s="16"/>
    </row>
    <row r="74" spans="1:4" ht="16.5" hidden="1" thickBot="1">
      <c r="A74" s="9"/>
      <c r="B74" s="17" t="s">
        <v>79</v>
      </c>
      <c r="C74" s="16"/>
      <c r="D74" s="16"/>
    </row>
    <row r="75" spans="1:4" ht="16.5" hidden="1" thickBot="1">
      <c r="A75" s="9"/>
      <c r="B75" s="17" t="s">
        <v>80</v>
      </c>
      <c r="C75" s="12"/>
      <c r="D75" s="12"/>
    </row>
    <row r="76" spans="1:4" ht="16.5" hidden="1" thickBot="1">
      <c r="A76" s="4" t="s">
        <v>8</v>
      </c>
      <c r="B76" s="12" t="s">
        <v>81</v>
      </c>
      <c r="C76" s="12"/>
      <c r="D76" s="12"/>
    </row>
    <row r="77" spans="1:4" ht="16.5" hidden="1" thickBot="1">
      <c r="A77" s="13" t="s">
        <v>58</v>
      </c>
      <c r="B77" s="12" t="s">
        <v>82</v>
      </c>
      <c r="C77" s="12"/>
      <c r="D77" s="12"/>
    </row>
    <row r="78" spans="1:4" ht="16.5" hidden="1" thickBot="1">
      <c r="A78" s="13" t="s">
        <v>41</v>
      </c>
      <c r="B78" s="12" t="s">
        <v>83</v>
      </c>
      <c r="C78" s="12"/>
      <c r="D78" s="12"/>
    </row>
    <row r="79" spans="1:4" ht="16.5" hidden="1" thickBot="1">
      <c r="A79" s="4" t="s">
        <v>14</v>
      </c>
      <c r="B79" s="12" t="s">
        <v>84</v>
      </c>
      <c r="C79" s="12"/>
      <c r="D79" s="12"/>
    </row>
    <row r="80" spans="1:4" ht="16.5" hidden="1" thickBot="1">
      <c r="A80" s="13" t="s">
        <v>58</v>
      </c>
      <c r="B80" s="12" t="s">
        <v>85</v>
      </c>
      <c r="C80" s="12"/>
      <c r="D80" s="12"/>
    </row>
    <row r="81" spans="1:4" ht="16.5" hidden="1" thickBot="1">
      <c r="A81" s="13" t="s">
        <v>41</v>
      </c>
      <c r="B81" s="12" t="s">
        <v>86</v>
      </c>
      <c r="C81" s="12"/>
      <c r="D81" s="12"/>
    </row>
    <row r="82" spans="1:4" ht="16.5" hidden="1" thickBot="1">
      <c r="A82" s="13" t="s">
        <v>75</v>
      </c>
      <c r="B82" s="12" t="s">
        <v>87</v>
      </c>
      <c r="C82" s="12"/>
      <c r="D82" s="12"/>
    </row>
    <row r="83" spans="1:4" ht="16.5" hidden="1" thickBot="1">
      <c r="A83" s="13" t="s">
        <v>77</v>
      </c>
      <c r="B83" s="12" t="s">
        <v>88</v>
      </c>
      <c r="C83" s="12"/>
      <c r="D83" s="12"/>
    </row>
    <row r="84" spans="1:4" ht="16.5" hidden="1" thickBot="1">
      <c r="A84" s="4" t="s">
        <v>24</v>
      </c>
      <c r="B84" s="12" t="s">
        <v>89</v>
      </c>
      <c r="C84" s="12"/>
      <c r="D84" s="12"/>
    </row>
    <row r="85" spans="1:4" ht="16.5" hidden="1" thickBot="1">
      <c r="A85" s="4" t="s">
        <v>26</v>
      </c>
      <c r="B85" s="12" t="s">
        <v>90</v>
      </c>
      <c r="C85" s="12"/>
      <c r="D85" s="12"/>
    </row>
    <row r="86" spans="1:4" ht="16.5" hidden="1" thickBot="1">
      <c r="A86" s="4" t="s">
        <v>30</v>
      </c>
      <c r="B86" s="12" t="s">
        <v>91</v>
      </c>
      <c r="C86" s="12"/>
      <c r="D86" s="12"/>
    </row>
    <row r="87" spans="1:4" ht="16.5" hidden="1" thickBot="1">
      <c r="A87" s="4" t="s">
        <v>46</v>
      </c>
      <c r="B87" s="12" t="s">
        <v>92</v>
      </c>
      <c r="C87" s="12"/>
      <c r="D87" s="12"/>
    </row>
    <row r="88" spans="1:4" ht="16.5" hidden="1" thickBot="1">
      <c r="A88" s="13" t="s">
        <v>58</v>
      </c>
      <c r="B88" s="12" t="s">
        <v>93</v>
      </c>
      <c r="C88" s="12"/>
      <c r="D88" s="12"/>
    </row>
    <row r="89" spans="1:4" ht="16.5" hidden="1" thickBot="1">
      <c r="A89" s="13" t="s">
        <v>41</v>
      </c>
      <c r="B89" s="12" t="s">
        <v>94</v>
      </c>
      <c r="C89" s="12"/>
      <c r="D89" s="12"/>
    </row>
    <row r="90" spans="1:4" ht="16.5" hidden="1" thickBot="1">
      <c r="A90" s="13" t="s">
        <v>75</v>
      </c>
      <c r="B90" s="12" t="s">
        <v>95</v>
      </c>
      <c r="C90" s="12"/>
      <c r="D90" s="12"/>
    </row>
    <row r="91" spans="1:4" ht="16.5" hidden="1" thickBot="1">
      <c r="A91" s="4" t="s">
        <v>61</v>
      </c>
      <c r="B91" s="12" t="s">
        <v>96</v>
      </c>
      <c r="C91" s="12"/>
      <c r="D91" s="12"/>
    </row>
    <row r="92" spans="1:4" ht="15.75" hidden="1">
      <c r="A92" s="122" t="s">
        <v>58</v>
      </c>
      <c r="B92" s="15" t="s">
        <v>97</v>
      </c>
      <c r="C92" s="129"/>
      <c r="D92" s="129"/>
    </row>
    <row r="93" spans="1:4" ht="15.75" hidden="1">
      <c r="A93" s="123"/>
      <c r="B93" s="15" t="s">
        <v>98</v>
      </c>
      <c r="C93" s="130"/>
      <c r="D93" s="130"/>
    </row>
    <row r="94" spans="1:4" ht="15.75" hidden="1">
      <c r="A94" s="123"/>
      <c r="B94" s="15" t="s">
        <v>99</v>
      </c>
      <c r="C94" s="130"/>
      <c r="D94" s="130"/>
    </row>
    <row r="95" spans="1:4" ht="16.5" hidden="1" thickBot="1">
      <c r="A95" s="124"/>
      <c r="B95" s="12" t="s">
        <v>100</v>
      </c>
      <c r="C95" s="131"/>
      <c r="D95" s="131"/>
    </row>
    <row r="96" spans="1:4" ht="16.5" hidden="1" thickBot="1">
      <c r="A96" s="18" t="s">
        <v>41</v>
      </c>
      <c r="B96" s="12" t="s">
        <v>101</v>
      </c>
      <c r="C96" s="12"/>
      <c r="D96" s="12"/>
    </row>
    <row r="97" spans="1:4" ht="16.5" hidden="1" thickBot="1">
      <c r="A97" s="13" t="s">
        <v>75</v>
      </c>
      <c r="B97" s="12" t="s">
        <v>102</v>
      </c>
      <c r="C97" s="16"/>
      <c r="D97" s="16"/>
    </row>
    <row r="98" spans="1:4" ht="16.5" hidden="1" thickBot="1">
      <c r="A98" s="9"/>
      <c r="B98" s="17" t="s">
        <v>47</v>
      </c>
      <c r="C98" s="16"/>
      <c r="D98" s="16"/>
    </row>
    <row r="99" spans="1:4" ht="15.75">
      <c r="A99" s="105"/>
      <c r="B99" s="106"/>
      <c r="C99" s="107"/>
      <c r="D99" s="107"/>
    </row>
    <row r="100" spans="1:4" ht="15.75">
      <c r="A100" s="105"/>
      <c r="B100" s="106"/>
      <c r="C100" s="107"/>
      <c r="D100" s="107"/>
    </row>
    <row r="101" spans="1:4" ht="15.75">
      <c r="A101" s="105"/>
      <c r="B101" s="106"/>
      <c r="C101" s="107"/>
      <c r="D101" s="107"/>
    </row>
    <row r="102" spans="1:4" ht="15.75">
      <c r="A102" s="105"/>
      <c r="B102" s="106"/>
      <c r="C102" s="107"/>
      <c r="D102" s="107"/>
    </row>
    <row r="103" spans="1:4" ht="15.75">
      <c r="A103" s="105"/>
      <c r="B103" s="106"/>
      <c r="C103" s="107"/>
      <c r="D103" s="107"/>
    </row>
    <row r="104" ht="15.75">
      <c r="A104" s="30"/>
    </row>
    <row r="105" spans="1:4" ht="15.75">
      <c r="A105" s="135" t="s">
        <v>103</v>
      </c>
      <c r="B105" s="135"/>
      <c r="C105" s="135"/>
      <c r="D105" s="135"/>
    </row>
    <row r="106" spans="1:4" ht="15.75">
      <c r="A106" s="114" t="s">
        <v>104</v>
      </c>
      <c r="B106" s="114"/>
      <c r="C106" s="114"/>
      <c r="D106" s="114"/>
    </row>
    <row r="107" ht="15.75">
      <c r="A107" s="19"/>
    </row>
    <row r="108" spans="1:4" ht="29.25" customHeight="1">
      <c r="A108" s="42" t="s">
        <v>105</v>
      </c>
      <c r="B108" s="42" t="s">
        <v>49</v>
      </c>
      <c r="C108" s="42" t="s">
        <v>212</v>
      </c>
      <c r="D108" s="42" t="s">
        <v>106</v>
      </c>
    </row>
    <row r="109" spans="1:4" ht="29.25" customHeight="1">
      <c r="A109" s="79" t="s">
        <v>58</v>
      </c>
      <c r="B109" s="67" t="s">
        <v>107</v>
      </c>
      <c r="C109" s="68">
        <v>28653578066</v>
      </c>
      <c r="D109" s="69">
        <v>85298347356</v>
      </c>
    </row>
    <row r="110" spans="1:4" ht="29.25" customHeight="1">
      <c r="A110" s="76" t="s">
        <v>41</v>
      </c>
      <c r="B110" s="70" t="s">
        <v>108</v>
      </c>
      <c r="C110" s="80">
        <f>D110-'quy 1'!C105</f>
        <v>0</v>
      </c>
      <c r="D110" s="70"/>
    </row>
    <row r="111" spans="1:4" ht="29.25" customHeight="1">
      <c r="A111" s="76" t="s">
        <v>75</v>
      </c>
      <c r="B111" s="70" t="s">
        <v>109</v>
      </c>
      <c r="C111" s="80">
        <f>C109</f>
        <v>28653578066</v>
      </c>
      <c r="D111" s="71">
        <f>D109</f>
        <v>85298347356</v>
      </c>
    </row>
    <row r="112" spans="1:4" ht="29.25" customHeight="1">
      <c r="A112" s="76" t="s">
        <v>77</v>
      </c>
      <c r="B112" s="70" t="s">
        <v>110</v>
      </c>
      <c r="C112" s="80">
        <f>3251279160+20681025111+1042051982+133816713+16381265</f>
        <v>25124554231</v>
      </c>
      <c r="D112" s="71">
        <v>75710665022</v>
      </c>
    </row>
    <row r="113" spans="1:4" ht="29.25" customHeight="1">
      <c r="A113" s="76" t="s">
        <v>111</v>
      </c>
      <c r="B113" s="70" t="s">
        <v>112</v>
      </c>
      <c r="C113" s="80">
        <f>C109-C112</f>
        <v>3529023835</v>
      </c>
      <c r="D113" s="71">
        <f>D109-D112</f>
        <v>9587682334</v>
      </c>
    </row>
    <row r="114" spans="1:4" ht="29.25" customHeight="1">
      <c r="A114" s="76" t="s">
        <v>113</v>
      </c>
      <c r="B114" s="70" t="s">
        <v>114</v>
      </c>
      <c r="C114" s="80">
        <v>822414262</v>
      </c>
      <c r="D114" s="71">
        <v>2220642124</v>
      </c>
    </row>
    <row r="115" spans="1:4" ht="29.25" customHeight="1">
      <c r="A115" s="76" t="s">
        <v>115</v>
      </c>
      <c r="B115" s="70" t="s">
        <v>116</v>
      </c>
      <c r="C115" s="80">
        <v>21000000</v>
      </c>
      <c r="D115" s="71">
        <v>63000000</v>
      </c>
    </row>
    <row r="116" spans="1:4" ht="29.25" customHeight="1">
      <c r="A116" s="76" t="s">
        <v>117</v>
      </c>
      <c r="B116" s="70" t="s">
        <v>118</v>
      </c>
      <c r="C116" s="80">
        <f>D116-'quy 1'!C111</f>
        <v>0</v>
      </c>
      <c r="D116" s="70"/>
    </row>
    <row r="117" spans="1:4" ht="29.25" customHeight="1">
      <c r="A117" s="76" t="s">
        <v>119</v>
      </c>
      <c r="B117" s="70" t="s">
        <v>120</v>
      </c>
      <c r="C117" s="80">
        <v>3080158326</v>
      </c>
      <c r="D117" s="71">
        <v>8400931643</v>
      </c>
    </row>
    <row r="118" spans="1:4" ht="29.25" customHeight="1">
      <c r="A118" s="76" t="s">
        <v>121</v>
      </c>
      <c r="B118" s="70" t="s">
        <v>122</v>
      </c>
      <c r="C118" s="80">
        <f>C113+C114-C115-C117</f>
        <v>1250279771</v>
      </c>
      <c r="D118" s="71">
        <f>D113+D114-D115-D117</f>
        <v>3344392815</v>
      </c>
    </row>
    <row r="119" spans="1:4" ht="29.25" customHeight="1">
      <c r="A119" s="76" t="s">
        <v>123</v>
      </c>
      <c r="B119" s="70" t="s">
        <v>124</v>
      </c>
      <c r="C119" s="80">
        <v>23592364</v>
      </c>
      <c r="D119" s="71">
        <v>467620182</v>
      </c>
    </row>
    <row r="120" spans="1:4" ht="29.25" customHeight="1">
      <c r="A120" s="76" t="s">
        <v>125</v>
      </c>
      <c r="B120" s="70" t="s">
        <v>126</v>
      </c>
      <c r="C120" s="80">
        <v>-2000000</v>
      </c>
      <c r="D120" s="71">
        <v>-298833919</v>
      </c>
    </row>
    <row r="121" spans="1:4" ht="29.25" customHeight="1">
      <c r="A121" s="76" t="s">
        <v>127</v>
      </c>
      <c r="B121" s="70" t="s">
        <v>128</v>
      </c>
      <c r="C121" s="80">
        <f>C119+C120</f>
        <v>21592364</v>
      </c>
      <c r="D121" s="71">
        <f>D119+D120</f>
        <v>168786263</v>
      </c>
    </row>
    <row r="122" spans="1:4" ht="29.25" customHeight="1">
      <c r="A122" s="76" t="s">
        <v>129</v>
      </c>
      <c r="B122" s="70" t="s">
        <v>130</v>
      </c>
      <c r="C122" s="80">
        <f>C118+C121</f>
        <v>1271872135</v>
      </c>
      <c r="D122" s="71">
        <f>D118+D121</f>
        <v>3513179078</v>
      </c>
    </row>
    <row r="123" spans="1:4" ht="29.25" customHeight="1">
      <c r="A123" s="76" t="s">
        <v>131</v>
      </c>
      <c r="B123" s="70" t="s">
        <v>132</v>
      </c>
      <c r="C123" s="80">
        <v>317968034</v>
      </c>
      <c r="D123" s="71">
        <v>878294769</v>
      </c>
    </row>
    <row r="124" spans="1:4" ht="29.25" customHeight="1">
      <c r="A124" s="76" t="s">
        <v>133</v>
      </c>
      <c r="B124" s="70" t="s">
        <v>134</v>
      </c>
      <c r="C124" s="80">
        <f>C122-C123</f>
        <v>953904101</v>
      </c>
      <c r="D124" s="71">
        <f>D122-D123</f>
        <v>2634884309</v>
      </c>
    </row>
    <row r="125" spans="1:4" ht="29.25" customHeight="1">
      <c r="A125" s="77" t="s">
        <v>135</v>
      </c>
      <c r="B125" s="72" t="s">
        <v>136</v>
      </c>
      <c r="C125" s="89"/>
      <c r="D125" s="90"/>
    </row>
    <row r="126" spans="1:4" ht="29.25" customHeight="1">
      <c r="A126" s="78" t="s">
        <v>137</v>
      </c>
      <c r="B126" s="73" t="s">
        <v>138</v>
      </c>
      <c r="C126" s="74"/>
      <c r="D126" s="75"/>
    </row>
    <row r="127" ht="15.75">
      <c r="A127" s="3"/>
    </row>
    <row r="128" spans="1:4" ht="15.75" hidden="1">
      <c r="A128" s="115" t="s">
        <v>202</v>
      </c>
      <c r="B128" s="115"/>
      <c r="C128" s="115"/>
      <c r="D128" s="115"/>
    </row>
    <row r="129" spans="1:4" ht="16.5" hidden="1" thickBot="1">
      <c r="A129" s="128" t="s">
        <v>139</v>
      </c>
      <c r="B129" s="128"/>
      <c r="C129" s="128"/>
      <c r="D129" s="128"/>
    </row>
    <row r="130" spans="1:4" ht="16.5" hidden="1" thickBot="1">
      <c r="A130" s="6" t="s">
        <v>4</v>
      </c>
      <c r="B130" s="7" t="s">
        <v>49</v>
      </c>
      <c r="C130" s="8" t="s">
        <v>50</v>
      </c>
      <c r="D130" s="8" t="s">
        <v>51</v>
      </c>
    </row>
    <row r="131" spans="1:4" ht="16.5" hidden="1" thickBot="1">
      <c r="A131" s="4" t="s">
        <v>8</v>
      </c>
      <c r="B131" s="12" t="s">
        <v>140</v>
      </c>
      <c r="C131" s="20"/>
      <c r="D131" s="20"/>
    </row>
    <row r="132" spans="1:4" ht="16.5" hidden="1" thickBot="1">
      <c r="A132" s="4" t="s">
        <v>14</v>
      </c>
      <c r="B132" s="12" t="s">
        <v>141</v>
      </c>
      <c r="C132" s="12"/>
      <c r="D132" s="12"/>
    </row>
    <row r="133" spans="1:4" ht="16.5" hidden="1" thickBot="1">
      <c r="A133" s="4" t="s">
        <v>24</v>
      </c>
      <c r="B133" s="12" t="s">
        <v>142</v>
      </c>
      <c r="C133" s="12"/>
      <c r="D133" s="12"/>
    </row>
    <row r="134" spans="1:4" ht="16.5" hidden="1" thickBot="1">
      <c r="A134" s="4" t="s">
        <v>26</v>
      </c>
      <c r="B134" s="12" t="s">
        <v>143</v>
      </c>
      <c r="C134" s="12"/>
      <c r="D134" s="12"/>
    </row>
    <row r="135" spans="1:4" ht="32.25" hidden="1" thickBot="1">
      <c r="A135" s="4" t="s">
        <v>30</v>
      </c>
      <c r="B135" s="12" t="s">
        <v>144</v>
      </c>
      <c r="C135" s="12"/>
      <c r="D135" s="12"/>
    </row>
    <row r="136" spans="1:4" ht="15.75" hidden="1">
      <c r="A136" s="132" t="s">
        <v>58</v>
      </c>
      <c r="B136" s="15" t="s">
        <v>145</v>
      </c>
      <c r="C136" s="125"/>
      <c r="D136" s="125"/>
    </row>
    <row r="137" spans="1:4" ht="15.75" hidden="1">
      <c r="A137" s="133"/>
      <c r="B137" s="15" t="s">
        <v>146</v>
      </c>
      <c r="C137" s="126"/>
      <c r="D137" s="126"/>
    </row>
    <row r="138" spans="1:4" ht="15.75" hidden="1">
      <c r="A138" s="133"/>
      <c r="B138" s="15" t="s">
        <v>147</v>
      </c>
      <c r="C138" s="126"/>
      <c r="D138" s="126"/>
    </row>
    <row r="139" spans="1:4" ht="15.75" hidden="1">
      <c r="A139" s="133"/>
      <c r="B139" s="15" t="s">
        <v>148</v>
      </c>
      <c r="C139" s="126"/>
      <c r="D139" s="126"/>
    </row>
    <row r="140" spans="1:4" ht="16.5" hidden="1" thickBot="1">
      <c r="A140" s="134"/>
      <c r="B140" s="12" t="s">
        <v>149</v>
      </c>
      <c r="C140" s="127"/>
      <c r="D140" s="127"/>
    </row>
    <row r="141" spans="1:4" ht="16.5" hidden="1" thickBot="1">
      <c r="A141" s="5" t="s">
        <v>41</v>
      </c>
      <c r="B141" s="12" t="s">
        <v>150</v>
      </c>
      <c r="C141" s="12"/>
      <c r="D141" s="12"/>
    </row>
    <row r="142" spans="1:4" ht="16.5" hidden="1" thickBot="1">
      <c r="A142" s="4" t="s">
        <v>46</v>
      </c>
      <c r="B142" s="12" t="s">
        <v>151</v>
      </c>
      <c r="C142" s="12"/>
      <c r="D142" s="12"/>
    </row>
    <row r="143" spans="1:4" ht="16.5" hidden="1" thickBot="1">
      <c r="A143" s="4" t="s">
        <v>61</v>
      </c>
      <c r="B143" s="12" t="s">
        <v>152</v>
      </c>
      <c r="C143" s="12"/>
      <c r="D143" s="12"/>
    </row>
    <row r="144" spans="1:4" ht="16.5" hidden="1" thickBot="1">
      <c r="A144" s="4" t="s">
        <v>65</v>
      </c>
      <c r="B144" s="12" t="s">
        <v>138</v>
      </c>
      <c r="C144" s="16"/>
      <c r="D144" s="16"/>
    </row>
    <row r="145" spans="1:4" ht="15.75">
      <c r="A145" s="108"/>
      <c r="B145" s="109"/>
      <c r="C145" s="107"/>
      <c r="D145" s="107"/>
    </row>
    <row r="146" spans="1:4" ht="15.75">
      <c r="A146" s="108"/>
      <c r="B146" s="109"/>
      <c r="C146" s="107"/>
      <c r="D146" s="107"/>
    </row>
    <row r="147" spans="1:4" ht="15.75">
      <c r="A147" s="108"/>
      <c r="B147" s="109"/>
      <c r="C147" s="107"/>
      <c r="D147" s="107"/>
    </row>
    <row r="148" spans="1:4" ht="15.75">
      <c r="A148" s="108"/>
      <c r="B148" s="109"/>
      <c r="C148" s="107"/>
      <c r="D148" s="107"/>
    </row>
    <row r="149" spans="1:4" ht="15.75">
      <c r="A149" s="108"/>
      <c r="B149" s="109"/>
      <c r="C149" s="107"/>
      <c r="D149" s="107"/>
    </row>
    <row r="150" spans="1:4" ht="15.75">
      <c r="A150" s="108"/>
      <c r="B150" s="109"/>
      <c r="C150" s="107"/>
      <c r="D150" s="107"/>
    </row>
    <row r="151" spans="1:4" ht="15.75">
      <c r="A151" s="108"/>
      <c r="B151" s="109"/>
      <c r="C151" s="107"/>
      <c r="D151" s="107"/>
    </row>
    <row r="152" spans="1:4" ht="15.75">
      <c r="A152" s="108"/>
      <c r="B152" s="109"/>
      <c r="C152" s="107"/>
      <c r="D152" s="107"/>
    </row>
    <row r="153" spans="1:4" ht="15.75">
      <c r="A153" s="108"/>
      <c r="B153" s="109"/>
      <c r="C153" s="107"/>
      <c r="D153" s="107"/>
    </row>
    <row r="154" spans="1:4" ht="15.75">
      <c r="A154" s="108"/>
      <c r="B154" s="109"/>
      <c r="C154" s="107"/>
      <c r="D154" s="107"/>
    </row>
    <row r="155" spans="1:4" ht="15.75">
      <c r="A155" s="108"/>
      <c r="B155" s="109"/>
      <c r="C155" s="107"/>
      <c r="D155" s="107"/>
    </row>
    <row r="156" spans="1:4" ht="15.75">
      <c r="A156" s="108"/>
      <c r="B156" s="109"/>
      <c r="C156" s="107"/>
      <c r="D156" s="107"/>
    </row>
    <row r="157" spans="1:4" ht="15.75">
      <c r="A157" s="108"/>
      <c r="B157" s="109"/>
      <c r="C157" s="107"/>
      <c r="D157" s="107"/>
    </row>
    <row r="158" ht="15.75">
      <c r="A158" s="30"/>
    </row>
    <row r="159" spans="1:4" ht="15.75">
      <c r="A159" s="135" t="s">
        <v>153</v>
      </c>
      <c r="B159" s="135"/>
      <c r="C159" s="135"/>
      <c r="D159" s="135"/>
    </row>
    <row r="160" spans="1:5" ht="15.75">
      <c r="A160" s="114" t="s">
        <v>154</v>
      </c>
      <c r="B160" s="114"/>
      <c r="C160" s="114"/>
      <c r="D160" s="114"/>
      <c r="E160" s="114"/>
    </row>
    <row r="161" ht="15">
      <c r="A161" s="22"/>
    </row>
    <row r="162" spans="1:5" ht="15.75">
      <c r="A162" s="41" t="s">
        <v>105</v>
      </c>
      <c r="B162" s="41" t="s">
        <v>49</v>
      </c>
      <c r="C162" s="88" t="s">
        <v>155</v>
      </c>
      <c r="D162" s="88" t="s">
        <v>51</v>
      </c>
      <c r="E162" s="88" t="s">
        <v>156</v>
      </c>
    </row>
    <row r="163" spans="1:5" ht="27" customHeight="1">
      <c r="A163" s="113" t="s">
        <v>58</v>
      </c>
      <c r="B163" s="49" t="s">
        <v>157</v>
      </c>
      <c r="C163" s="147" t="s">
        <v>160</v>
      </c>
      <c r="D163" s="83"/>
      <c r="E163" s="85"/>
    </row>
    <row r="164" spans="1:5" ht="27" customHeight="1">
      <c r="A164" s="139"/>
      <c r="B164" s="46" t="s">
        <v>158</v>
      </c>
      <c r="C164" s="119"/>
      <c r="D164" s="84">
        <f>'quy 2'!E146</f>
        <v>0.4198747617599811</v>
      </c>
      <c r="E164" s="84">
        <f>D16/D26</f>
        <v>0.46071480330287323</v>
      </c>
    </row>
    <row r="165" spans="1:5" ht="27" customHeight="1">
      <c r="A165" s="139"/>
      <c r="B165" s="46" t="s">
        <v>159</v>
      </c>
      <c r="C165" s="117"/>
      <c r="D165" s="84">
        <f>'quy 2'!E147</f>
        <v>0.5801252382400188</v>
      </c>
      <c r="E165" s="84">
        <f>D10/D26</f>
        <v>0.5392851966971267</v>
      </c>
    </row>
    <row r="166" spans="1:5" ht="27" customHeight="1">
      <c r="A166" s="139" t="s">
        <v>41</v>
      </c>
      <c r="B166" s="46" t="s">
        <v>161</v>
      </c>
      <c r="C166" s="118" t="s">
        <v>160</v>
      </c>
      <c r="D166" s="38"/>
      <c r="E166" s="86"/>
    </row>
    <row r="167" spans="1:5" ht="27" customHeight="1">
      <c r="A167" s="139"/>
      <c r="B167" s="46" t="s">
        <v>162</v>
      </c>
      <c r="C167" s="118"/>
      <c r="D167" s="84">
        <f>'quy 2'!E149</f>
        <v>0.21284119714026248</v>
      </c>
      <c r="E167" s="84">
        <f>D27/D45</f>
        <v>0.2559668784853978</v>
      </c>
    </row>
    <row r="168" spans="1:5" ht="27" customHeight="1">
      <c r="A168" s="139"/>
      <c r="B168" s="46" t="s">
        <v>163</v>
      </c>
      <c r="C168" s="118"/>
      <c r="D168" s="84">
        <f>'quy 2'!E150</f>
        <v>0.7871588028597375</v>
      </c>
      <c r="E168" s="84">
        <f>D30/D45</f>
        <v>0.7440331215146022</v>
      </c>
    </row>
    <row r="169" spans="1:5" ht="27" customHeight="1">
      <c r="A169" s="139" t="s">
        <v>75</v>
      </c>
      <c r="B169" s="46" t="s">
        <v>164</v>
      </c>
      <c r="C169" s="141" t="s">
        <v>167</v>
      </c>
      <c r="D169" s="38"/>
      <c r="E169" s="86"/>
    </row>
    <row r="170" spans="1:5" ht="27" customHeight="1">
      <c r="A170" s="139"/>
      <c r="B170" s="46" t="s">
        <v>165</v>
      </c>
      <c r="C170" s="141"/>
      <c r="D170" s="104">
        <f>'quy 2'!E152</f>
        <v>2.6809346280804744</v>
      </c>
      <c r="E170" s="104">
        <f>D10/D27</f>
        <v>2.1068553864788075</v>
      </c>
    </row>
    <row r="171" spans="1:5" ht="27" customHeight="1">
      <c r="A171" s="139"/>
      <c r="B171" s="46" t="s">
        <v>166</v>
      </c>
      <c r="C171" s="141"/>
      <c r="D171" s="104">
        <f>'quy 2'!E153</f>
        <v>2.7256247664201774</v>
      </c>
      <c r="E171" s="104">
        <f>(D10-D14)/D27</f>
        <v>2.0631708520970915</v>
      </c>
    </row>
    <row r="172" spans="1:5" ht="27" customHeight="1">
      <c r="A172" s="139" t="s">
        <v>77</v>
      </c>
      <c r="B172" s="46" t="s">
        <v>168</v>
      </c>
      <c r="C172" s="119" t="s">
        <v>160</v>
      </c>
      <c r="D172" s="81"/>
      <c r="E172" s="87"/>
    </row>
    <row r="173" spans="1:5" ht="27" customHeight="1">
      <c r="A173" s="139"/>
      <c r="B173" s="46" t="s">
        <v>169</v>
      </c>
      <c r="C173" s="119"/>
      <c r="D173" s="84">
        <f>'quy 2'!E155</f>
        <v>0.02990416830269032</v>
      </c>
      <c r="E173" s="84">
        <f>D124/D26</f>
        <v>0.043464528588158004</v>
      </c>
    </row>
    <row r="174" spans="1:5" ht="27" customHeight="1">
      <c r="A174" s="139"/>
      <c r="B174" s="46" t="s">
        <v>170</v>
      </c>
      <c r="C174" s="119"/>
      <c r="D174" s="84">
        <f>'quy 2'!E156</f>
        <v>0.02967582407113375</v>
      </c>
      <c r="E174" s="84">
        <f>D124/D111</f>
        <v>0.030890215234805</v>
      </c>
    </row>
    <row r="175" spans="1:5" ht="27" customHeight="1">
      <c r="A175" s="140"/>
      <c r="B175" s="47" t="s">
        <v>171</v>
      </c>
      <c r="C175" s="120"/>
      <c r="D175" s="84">
        <f>'quy 2'!E157</f>
        <v>0.04150568414814815</v>
      </c>
      <c r="E175" s="82">
        <f>D124/D32</f>
        <v>0.0650588718271605</v>
      </c>
    </row>
    <row r="176" ht="28.5" customHeight="1">
      <c r="A176" s="22"/>
    </row>
    <row r="177" spans="2:5" ht="27" customHeight="1">
      <c r="B177" s="143" t="s">
        <v>213</v>
      </c>
      <c r="C177" s="143"/>
      <c r="D177" s="143"/>
      <c r="E177" s="143"/>
    </row>
    <row r="178" spans="2:5" ht="28.5" customHeight="1">
      <c r="B178" s="121" t="s">
        <v>207</v>
      </c>
      <c r="C178" s="121"/>
      <c r="D178" s="121"/>
      <c r="E178" s="121"/>
    </row>
    <row r="179" ht="15.75">
      <c r="A179" s="3"/>
    </row>
    <row r="180" ht="15.75">
      <c r="A180" s="26"/>
    </row>
  </sheetData>
  <mergeCells count="34">
    <mergeCell ref="B177:E177"/>
    <mergeCell ref="A8:D8"/>
    <mergeCell ref="B178:E178"/>
    <mergeCell ref="A159:D159"/>
    <mergeCell ref="A160:E160"/>
    <mergeCell ref="C166:C168"/>
    <mergeCell ref="C92:C95"/>
    <mergeCell ref="D92:D95"/>
    <mergeCell ref="A136:A140"/>
    <mergeCell ref="C136:C140"/>
    <mergeCell ref="A1:B1"/>
    <mergeCell ref="A2:B2"/>
    <mergeCell ref="A166:A168"/>
    <mergeCell ref="A163:A165"/>
    <mergeCell ref="A106:D106"/>
    <mergeCell ref="A128:D128"/>
    <mergeCell ref="A129:D129"/>
    <mergeCell ref="A5:A6"/>
    <mergeCell ref="B5:D5"/>
    <mergeCell ref="B6:D6"/>
    <mergeCell ref="A7:B7"/>
    <mergeCell ref="A172:A175"/>
    <mergeCell ref="C172:C175"/>
    <mergeCell ref="A169:A171"/>
    <mergeCell ref="C169:C171"/>
    <mergeCell ref="C163:C165"/>
    <mergeCell ref="A92:A95"/>
    <mergeCell ref="D136:D140"/>
    <mergeCell ref="A105:D105"/>
    <mergeCell ref="A47:D47"/>
    <mergeCell ref="A65:A67"/>
    <mergeCell ref="C65:C67"/>
    <mergeCell ref="D65:D67"/>
    <mergeCell ref="A48:D48"/>
  </mergeCells>
  <printOptions/>
  <pageMargins left="0.68" right="0.33" top="0.5" bottom="0.14" header="0.23" footer="0.14"/>
  <pageSetup fitToHeight="3" fitToWidth="1"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180"/>
  <sheetViews>
    <sheetView tabSelected="1" workbookViewId="0" topLeftCell="A169">
      <selection activeCell="E7" sqref="E7"/>
      <selection activeCell="A1" sqref="A1"/>
      <selection activeCell="D124" sqref="D124"/>
    </sheetView>
  </sheetViews>
  <sheetFormatPr defaultColWidth="8.796875" defaultRowHeight="14.25"/>
  <cols>
    <col min="1" max="1" width="6.8984375" style="27" customWidth="1"/>
    <col min="2" max="2" width="45.3984375" style="27" customWidth="1"/>
    <col min="3" max="3" width="22.8984375" style="27" customWidth="1"/>
    <col min="4" max="4" width="22" style="27" customWidth="1"/>
    <col min="5" max="5" width="13.19921875" style="27" customWidth="1"/>
    <col min="6" max="16384" width="9" style="27" customWidth="1"/>
  </cols>
  <sheetData>
    <row r="1" spans="1:2" ht="15">
      <c r="A1" s="145" t="s">
        <v>204</v>
      </c>
      <c r="B1" s="145"/>
    </row>
    <row r="2" spans="1:4" ht="15" customHeight="1">
      <c r="A2" s="146" t="s">
        <v>205</v>
      </c>
      <c r="B2" s="146"/>
      <c r="C2" s="56"/>
      <c r="D2" s="56"/>
    </row>
    <row r="3" ht="15">
      <c r="A3" s="28"/>
    </row>
    <row r="4" ht="6.75" customHeight="1">
      <c r="A4" s="28"/>
    </row>
    <row r="5" spans="1:4" ht="21.75" customHeight="1">
      <c r="A5" s="116"/>
      <c r="B5" s="137" t="s">
        <v>1</v>
      </c>
      <c r="C5" s="137"/>
      <c r="D5" s="137"/>
    </row>
    <row r="6" spans="1:4" ht="18" customHeight="1">
      <c r="A6" s="116"/>
      <c r="B6" s="138" t="s">
        <v>214</v>
      </c>
      <c r="C6" s="138"/>
      <c r="D6" s="138"/>
    </row>
    <row r="7" spans="1:2" ht="15.75">
      <c r="A7" s="135" t="s">
        <v>2</v>
      </c>
      <c r="B7" s="135"/>
    </row>
    <row r="8" spans="1:4" ht="15.75">
      <c r="A8" s="144" t="s">
        <v>3</v>
      </c>
      <c r="B8" s="144"/>
      <c r="C8" s="144"/>
      <c r="D8" s="144"/>
    </row>
    <row r="9" spans="1:4" ht="15.75">
      <c r="A9" s="41" t="s">
        <v>4</v>
      </c>
      <c r="B9" s="42" t="s">
        <v>5</v>
      </c>
      <c r="C9" s="42" t="s">
        <v>6</v>
      </c>
      <c r="D9" s="42" t="s">
        <v>7</v>
      </c>
    </row>
    <row r="10" spans="1:4" ht="15.75">
      <c r="A10" s="39" t="s">
        <v>8</v>
      </c>
      <c r="B10" s="40" t="s">
        <v>198</v>
      </c>
      <c r="C10" s="57">
        <f>SUM(C11:C15)</f>
        <v>37700861703</v>
      </c>
      <c r="D10" s="57">
        <f>SUM(D11:D15)</f>
        <v>22695566882</v>
      </c>
    </row>
    <row r="11" spans="1:4" ht="15.75">
      <c r="A11" s="35">
        <v>1</v>
      </c>
      <c r="B11" s="36" t="s">
        <v>9</v>
      </c>
      <c r="C11" s="62">
        <f>'[1]TÀI SẢN'!$E$10</f>
        <v>2850720963</v>
      </c>
      <c r="D11" s="62">
        <v>3918211938</v>
      </c>
    </row>
    <row r="12" spans="1:4" ht="15.75">
      <c r="A12" s="35">
        <v>2</v>
      </c>
      <c r="B12" s="36" t="s">
        <v>10</v>
      </c>
      <c r="C12" s="58">
        <f>'[1]TÀI SẢN'!$E$13</f>
        <v>23700000000</v>
      </c>
      <c r="D12" s="58">
        <v>7500000000</v>
      </c>
    </row>
    <row r="13" spans="1:4" ht="15.75">
      <c r="A13" s="35">
        <v>3</v>
      </c>
      <c r="B13" s="36" t="s">
        <v>11</v>
      </c>
      <c r="C13" s="58">
        <f>'[1]TÀI SẢN'!$E$16</f>
        <v>10433597455</v>
      </c>
      <c r="D13" s="58">
        <v>10671843865</v>
      </c>
    </row>
    <row r="14" spans="1:4" ht="15.75">
      <c r="A14" s="35">
        <v>4</v>
      </c>
      <c r="B14" s="36" t="s">
        <v>12</v>
      </c>
      <c r="C14" s="58">
        <f>'[1]TÀI SẢN'!$E$23</f>
        <v>663915285</v>
      </c>
      <c r="D14" s="58">
        <v>587511079</v>
      </c>
    </row>
    <row r="15" spans="1:4" ht="15.75">
      <c r="A15" s="35">
        <v>5</v>
      </c>
      <c r="B15" s="36" t="s">
        <v>13</v>
      </c>
      <c r="C15" s="58">
        <f>'[1]TÀI SẢN'!$E$26</f>
        <v>52628000</v>
      </c>
      <c r="D15" s="58">
        <v>18000000</v>
      </c>
    </row>
    <row r="16" spans="1:4" ht="15.75">
      <c r="A16" s="33" t="s">
        <v>14</v>
      </c>
      <c r="B16" s="34" t="s">
        <v>199</v>
      </c>
      <c r="C16" s="61">
        <f>C18+C23+C24+C25</f>
        <v>25477885661</v>
      </c>
      <c r="D16" s="61">
        <f>D18+D23+D24+D25</f>
        <v>35063958793</v>
      </c>
    </row>
    <row r="17" spans="1:4" ht="15.75">
      <c r="A17" s="35">
        <v>1</v>
      </c>
      <c r="B17" s="36" t="s">
        <v>15</v>
      </c>
      <c r="C17" s="58"/>
      <c r="D17" s="58"/>
    </row>
    <row r="18" spans="1:4" ht="15.75">
      <c r="A18" s="35">
        <v>2</v>
      </c>
      <c r="B18" s="36" t="s">
        <v>16</v>
      </c>
      <c r="C18" s="58">
        <f>'[1]TÀI SẢN'!$E$38</f>
        <v>25477885661</v>
      </c>
      <c r="D18" s="58">
        <f>D19</f>
        <v>21794889387</v>
      </c>
    </row>
    <row r="19" spans="1:4" ht="15.75">
      <c r="A19" s="35"/>
      <c r="B19" s="36" t="s">
        <v>17</v>
      </c>
      <c r="C19" s="58">
        <f>'[1]TÀI SẢN'!$E$39</f>
        <v>25477885661</v>
      </c>
      <c r="D19" s="58">
        <v>21794889387</v>
      </c>
    </row>
    <row r="20" spans="1:4" ht="15.75">
      <c r="A20" s="35"/>
      <c r="B20" s="36" t="s">
        <v>18</v>
      </c>
      <c r="C20" s="58"/>
      <c r="D20" s="58"/>
    </row>
    <row r="21" spans="1:4" ht="15.75">
      <c r="A21" s="35"/>
      <c r="B21" s="36" t="s">
        <v>19</v>
      </c>
      <c r="C21" s="58"/>
      <c r="D21" s="58"/>
    </row>
    <row r="22" spans="1:4" ht="15.75">
      <c r="A22" s="35"/>
      <c r="B22" s="36" t="s">
        <v>20</v>
      </c>
      <c r="C22" s="58"/>
      <c r="D22" s="58"/>
    </row>
    <row r="23" spans="1:4" ht="15.75">
      <c r="A23" s="35">
        <v>3</v>
      </c>
      <c r="B23" s="37" t="s">
        <v>21</v>
      </c>
      <c r="C23" s="59"/>
      <c r="D23" s="59"/>
    </row>
    <row r="24" spans="1:4" ht="15.75">
      <c r="A24" s="35">
        <v>4</v>
      </c>
      <c r="B24" s="36" t="s">
        <v>22</v>
      </c>
      <c r="C24" s="58"/>
      <c r="D24" s="58">
        <v>13000000000</v>
      </c>
    </row>
    <row r="25" spans="1:4" ht="15.75">
      <c r="A25" s="43">
        <v>5</v>
      </c>
      <c r="B25" s="44" t="s">
        <v>23</v>
      </c>
      <c r="C25" s="60"/>
      <c r="D25" s="60">
        <v>269069406</v>
      </c>
    </row>
    <row r="26" spans="1:4" ht="15.75">
      <c r="A26" s="41" t="s">
        <v>24</v>
      </c>
      <c r="B26" s="45" t="s">
        <v>25</v>
      </c>
      <c r="C26" s="63">
        <f>C10+C16</f>
        <v>63178747364</v>
      </c>
      <c r="D26" s="63">
        <f>D10+D16</f>
        <v>57759525675</v>
      </c>
    </row>
    <row r="27" spans="1:4" ht="15.75">
      <c r="A27" s="39" t="s">
        <v>26</v>
      </c>
      <c r="B27" s="40" t="s">
        <v>27</v>
      </c>
      <c r="C27" s="57">
        <f>SUM(C28:C29)</f>
        <v>20196427894</v>
      </c>
      <c r="D27" s="57">
        <f>SUM(D28:D29)</f>
        <v>10940685693</v>
      </c>
    </row>
    <row r="28" spans="1:4" ht="15.75">
      <c r="A28" s="35">
        <v>1</v>
      </c>
      <c r="B28" s="36" t="s">
        <v>28</v>
      </c>
      <c r="C28" s="58">
        <f>'[1]NGUỒN VỐN'!$E$9</f>
        <v>19513560829</v>
      </c>
      <c r="D28" s="58">
        <v>10696115292</v>
      </c>
    </row>
    <row r="29" spans="1:4" ht="15.75">
      <c r="A29" s="35">
        <v>2</v>
      </c>
      <c r="B29" s="36" t="s">
        <v>29</v>
      </c>
      <c r="C29" s="58">
        <f>'[1]NGUỒN VỐN'!$E$20</f>
        <v>682867065</v>
      </c>
      <c r="D29" s="58">
        <v>244570401</v>
      </c>
    </row>
    <row r="30" spans="1:4" ht="15.75">
      <c r="A30" s="33" t="s">
        <v>30</v>
      </c>
      <c r="B30" s="34" t="s">
        <v>31</v>
      </c>
      <c r="C30" s="61">
        <f>C31+C41</f>
        <v>42982319470</v>
      </c>
      <c r="D30" s="61">
        <f>D31</f>
        <v>46818839982</v>
      </c>
    </row>
    <row r="31" spans="1:4" ht="15.75">
      <c r="A31" s="35">
        <v>1</v>
      </c>
      <c r="B31" s="36" t="s">
        <v>31</v>
      </c>
      <c r="C31" s="58">
        <f>SUM(C32:C40)</f>
        <v>41619168706</v>
      </c>
      <c r="D31" s="58">
        <f>D32+D38+D39+D41</f>
        <v>46818839982</v>
      </c>
    </row>
    <row r="32" spans="1:4" ht="15.75">
      <c r="A32" s="35"/>
      <c r="B32" s="36" t="s">
        <v>32</v>
      </c>
      <c r="C32" s="58">
        <f>'[1]NGUỒN VỐN'!$E$30</f>
        <v>40500000000</v>
      </c>
      <c r="D32" s="58">
        <f>'[1]NGUỒN VỐN'!$D$30</f>
        <v>40500000000</v>
      </c>
    </row>
    <row r="33" spans="1:4" ht="15.75">
      <c r="A33" s="35"/>
      <c r="B33" s="36" t="s">
        <v>33</v>
      </c>
      <c r="C33" s="58"/>
      <c r="D33" s="58"/>
    </row>
    <row r="34" spans="1:4" ht="15.75">
      <c r="A34" s="35"/>
      <c r="B34" s="36" t="s">
        <v>34</v>
      </c>
      <c r="C34" s="58"/>
      <c r="D34" s="58"/>
    </row>
    <row r="35" spans="1:4" ht="15.75">
      <c r="A35" s="35"/>
      <c r="B35" s="36" t="s">
        <v>35</v>
      </c>
      <c r="C35" s="58"/>
      <c r="D35" s="58"/>
    </row>
    <row r="36" spans="1:4" ht="15.75">
      <c r="A36" s="35"/>
      <c r="B36" s="36" t="s">
        <v>36</v>
      </c>
      <c r="C36" s="58"/>
      <c r="D36" s="58"/>
    </row>
    <row r="37" spans="1:4" ht="15.75">
      <c r="A37" s="35"/>
      <c r="B37" s="36" t="s">
        <v>37</v>
      </c>
      <c r="C37" s="58"/>
      <c r="D37" s="58"/>
    </row>
    <row r="38" spans="1:4" ht="15.75">
      <c r="A38" s="35"/>
      <c r="B38" s="36" t="s">
        <v>38</v>
      </c>
      <c r="C38" s="58"/>
      <c r="D38" s="58">
        <v>510529406</v>
      </c>
    </row>
    <row r="39" spans="1:4" ht="15.75">
      <c r="A39" s="35"/>
      <c r="B39" s="36" t="s">
        <v>39</v>
      </c>
      <c r="C39" s="58">
        <f>'[1]NGUỒN VỐN'!$E$39</f>
        <v>1119168706</v>
      </c>
      <c r="D39" s="58">
        <v>3858311250</v>
      </c>
    </row>
    <row r="40" spans="1:4" ht="15.75">
      <c r="A40" s="38"/>
      <c r="B40" s="36" t="s">
        <v>40</v>
      </c>
      <c r="C40" s="58"/>
      <c r="D40" s="58"/>
    </row>
    <row r="41" spans="1:4" ht="15.75">
      <c r="A41" s="35" t="s">
        <v>41</v>
      </c>
      <c r="B41" s="36" t="s">
        <v>42</v>
      </c>
      <c r="C41" s="62">
        <f>C42</f>
        <v>1363150764</v>
      </c>
      <c r="D41" s="62">
        <f>D42</f>
        <v>1949999326</v>
      </c>
    </row>
    <row r="42" spans="1:4" ht="15.75">
      <c r="A42" s="35"/>
      <c r="B42" s="36" t="s">
        <v>43</v>
      </c>
      <c r="C42" s="58">
        <f>'[1]NGUỒN VỐN'!$E$42</f>
        <v>1363150764</v>
      </c>
      <c r="D42" s="58">
        <v>1949999326</v>
      </c>
    </row>
    <row r="43" spans="1:4" ht="15.75">
      <c r="A43" s="35"/>
      <c r="B43" s="36" t="s">
        <v>44</v>
      </c>
      <c r="C43" s="58"/>
      <c r="D43" s="58"/>
    </row>
    <row r="44" spans="1:4" ht="15.75">
      <c r="A44" s="43"/>
      <c r="B44" s="44" t="s">
        <v>45</v>
      </c>
      <c r="C44" s="60"/>
      <c r="D44" s="60"/>
    </row>
    <row r="45" spans="1:4" ht="15.75">
      <c r="A45" s="41" t="s">
        <v>46</v>
      </c>
      <c r="B45" s="45" t="s">
        <v>47</v>
      </c>
      <c r="C45" s="63">
        <f>C30+C27</f>
        <v>63178747364</v>
      </c>
      <c r="D45" s="63">
        <f>D30+D27</f>
        <v>57759525675</v>
      </c>
    </row>
    <row r="46" ht="15.75">
      <c r="A46" s="29"/>
    </row>
    <row r="47" spans="1:4" ht="15.75" hidden="1">
      <c r="A47" s="121" t="s">
        <v>200</v>
      </c>
      <c r="B47" s="121"/>
      <c r="C47" s="121"/>
      <c r="D47" s="121"/>
    </row>
    <row r="48" spans="1:6" ht="16.5" hidden="1" thickBot="1">
      <c r="A48" s="128" t="s">
        <v>201</v>
      </c>
      <c r="B48" s="128"/>
      <c r="C48" s="128"/>
      <c r="D48" s="128"/>
      <c r="F48" s="28" t="s">
        <v>48</v>
      </c>
    </row>
    <row r="49" spans="1:4" ht="16.5" hidden="1" thickBot="1">
      <c r="A49" s="6" t="s">
        <v>4</v>
      </c>
      <c r="B49" s="7" t="s">
        <v>49</v>
      </c>
      <c r="C49" s="8" t="s">
        <v>50</v>
      </c>
      <c r="D49" s="8" t="s">
        <v>51</v>
      </c>
    </row>
    <row r="50" spans="1:4" ht="16.5" hidden="1" thickBot="1">
      <c r="A50" s="9"/>
      <c r="B50" s="10" t="s">
        <v>52</v>
      </c>
      <c r="C50" s="11"/>
      <c r="D50" s="11"/>
    </row>
    <row r="51" spans="1:4" ht="32.25" hidden="1" thickBot="1">
      <c r="A51" s="4" t="s">
        <v>8</v>
      </c>
      <c r="B51" s="12" t="s">
        <v>53</v>
      </c>
      <c r="C51" s="12"/>
      <c r="D51" s="12"/>
    </row>
    <row r="52" spans="1:4" ht="16.5" hidden="1" thickBot="1">
      <c r="A52" s="4" t="s">
        <v>14</v>
      </c>
      <c r="B52" s="12" t="s">
        <v>54</v>
      </c>
      <c r="C52" s="12"/>
      <c r="D52" s="12"/>
    </row>
    <row r="53" spans="1:4" ht="32.25" hidden="1" thickBot="1">
      <c r="A53" s="4" t="s">
        <v>24</v>
      </c>
      <c r="B53" s="12" t="s">
        <v>55</v>
      </c>
      <c r="C53" s="12"/>
      <c r="D53" s="12"/>
    </row>
    <row r="54" spans="1:4" ht="16.5" hidden="1" thickBot="1">
      <c r="A54" s="4" t="s">
        <v>26</v>
      </c>
      <c r="B54" s="12" t="s">
        <v>56</v>
      </c>
      <c r="C54" s="12"/>
      <c r="D54" s="12"/>
    </row>
    <row r="55" spans="1:4" ht="16.5" hidden="1" thickBot="1">
      <c r="A55" s="4" t="s">
        <v>30</v>
      </c>
      <c r="B55" s="12" t="s">
        <v>57</v>
      </c>
      <c r="C55" s="12"/>
      <c r="D55" s="12"/>
    </row>
    <row r="56" spans="1:4" ht="16.5" hidden="1" thickBot="1">
      <c r="A56" s="13" t="s">
        <v>58</v>
      </c>
      <c r="B56" s="12" t="s">
        <v>57</v>
      </c>
      <c r="C56" s="12"/>
      <c r="D56" s="12"/>
    </row>
    <row r="57" spans="1:4" ht="16.5" hidden="1" thickBot="1">
      <c r="A57" s="13" t="s">
        <v>41</v>
      </c>
      <c r="B57" s="12" t="s">
        <v>59</v>
      </c>
      <c r="C57" s="12"/>
      <c r="D57" s="12"/>
    </row>
    <row r="58" spans="1:4" ht="16.5" hidden="1" thickBot="1">
      <c r="A58" s="4" t="s">
        <v>46</v>
      </c>
      <c r="B58" s="12" t="s">
        <v>60</v>
      </c>
      <c r="C58" s="12"/>
      <c r="D58" s="12"/>
    </row>
    <row r="59" spans="1:4" ht="16.5" hidden="1" thickBot="1">
      <c r="A59" s="13" t="s">
        <v>58</v>
      </c>
      <c r="B59" s="12" t="s">
        <v>60</v>
      </c>
      <c r="C59" s="12"/>
      <c r="D59" s="12"/>
    </row>
    <row r="60" spans="1:4" ht="16.5" hidden="1" thickBot="1">
      <c r="A60" s="13" t="s">
        <v>41</v>
      </c>
      <c r="B60" s="12" t="s">
        <v>59</v>
      </c>
      <c r="C60" s="12"/>
      <c r="D60" s="12"/>
    </row>
    <row r="61" spans="1:4" ht="16.5" hidden="1" thickBot="1">
      <c r="A61" s="4" t="s">
        <v>61</v>
      </c>
      <c r="B61" s="12" t="s">
        <v>62</v>
      </c>
      <c r="C61" s="12"/>
      <c r="D61" s="12"/>
    </row>
    <row r="62" spans="1:4" ht="16.5" hidden="1" thickBot="1">
      <c r="A62" s="13" t="s">
        <v>58</v>
      </c>
      <c r="B62" s="12" t="s">
        <v>63</v>
      </c>
      <c r="C62" s="12"/>
      <c r="D62" s="12"/>
    </row>
    <row r="63" spans="1:4" ht="16.5" hidden="1" thickBot="1">
      <c r="A63" s="13" t="s">
        <v>41</v>
      </c>
      <c r="B63" s="12" t="s">
        <v>64</v>
      </c>
      <c r="C63" s="12"/>
      <c r="D63" s="12"/>
    </row>
    <row r="64" spans="1:4" ht="16.5" hidden="1" thickBot="1">
      <c r="A64" s="4" t="s">
        <v>65</v>
      </c>
      <c r="B64" s="12" t="s">
        <v>66</v>
      </c>
      <c r="C64" s="12"/>
      <c r="D64" s="12"/>
    </row>
    <row r="65" spans="1:4" ht="15.75" hidden="1">
      <c r="A65" s="122" t="s">
        <v>58</v>
      </c>
      <c r="B65" s="15" t="s">
        <v>67</v>
      </c>
      <c r="C65" s="125"/>
      <c r="D65" s="125"/>
    </row>
    <row r="66" spans="1:4" ht="15.75" hidden="1">
      <c r="A66" s="123"/>
      <c r="B66" s="15" t="s">
        <v>68</v>
      </c>
      <c r="C66" s="126"/>
      <c r="D66" s="126"/>
    </row>
    <row r="67" spans="1:4" ht="16.5" hidden="1" thickBot="1">
      <c r="A67" s="124"/>
      <c r="B67" s="12" t="s">
        <v>69</v>
      </c>
      <c r="C67" s="127"/>
      <c r="D67" s="127"/>
    </row>
    <row r="68" spans="1:4" ht="16.5" hidden="1" thickBot="1">
      <c r="A68" s="13" t="s">
        <v>41</v>
      </c>
      <c r="B68" s="12" t="s">
        <v>70</v>
      </c>
      <c r="C68" s="12"/>
      <c r="D68" s="12"/>
    </row>
    <row r="69" spans="1:4" ht="16.5" hidden="1" thickBot="1">
      <c r="A69" s="4" t="s">
        <v>71</v>
      </c>
      <c r="B69" s="12" t="s">
        <v>72</v>
      </c>
      <c r="C69" s="12"/>
      <c r="D69" s="12"/>
    </row>
    <row r="70" spans="1:4" ht="16.5" hidden="1" thickBot="1">
      <c r="A70" s="13" t="s">
        <v>58</v>
      </c>
      <c r="B70" s="12" t="s">
        <v>73</v>
      </c>
      <c r="C70" s="12"/>
      <c r="D70" s="12"/>
    </row>
    <row r="71" spans="1:4" ht="16.5" hidden="1" thickBot="1">
      <c r="A71" s="13" t="s">
        <v>41</v>
      </c>
      <c r="B71" s="12" t="s">
        <v>74</v>
      </c>
      <c r="C71" s="12"/>
      <c r="D71" s="12"/>
    </row>
    <row r="72" spans="1:4" ht="16.5" hidden="1" thickBot="1">
      <c r="A72" s="13" t="s">
        <v>75</v>
      </c>
      <c r="B72" s="12" t="s">
        <v>76</v>
      </c>
      <c r="C72" s="12"/>
      <c r="D72" s="12"/>
    </row>
    <row r="73" spans="1:4" ht="16.5" hidden="1" thickBot="1">
      <c r="A73" s="13" t="s">
        <v>77</v>
      </c>
      <c r="B73" s="12" t="s">
        <v>78</v>
      </c>
      <c r="C73" s="16"/>
      <c r="D73" s="16"/>
    </row>
    <row r="74" spans="1:4" ht="16.5" hidden="1" thickBot="1">
      <c r="A74" s="9"/>
      <c r="B74" s="17" t="s">
        <v>79</v>
      </c>
      <c r="C74" s="16"/>
      <c r="D74" s="16"/>
    </row>
    <row r="75" spans="1:4" ht="16.5" hidden="1" thickBot="1">
      <c r="A75" s="9"/>
      <c r="B75" s="17" t="s">
        <v>80</v>
      </c>
      <c r="C75" s="12"/>
      <c r="D75" s="12"/>
    </row>
    <row r="76" spans="1:4" ht="16.5" hidden="1" thickBot="1">
      <c r="A76" s="4" t="s">
        <v>8</v>
      </c>
      <c r="B76" s="12" t="s">
        <v>81</v>
      </c>
      <c r="C76" s="12"/>
      <c r="D76" s="12"/>
    </row>
    <row r="77" spans="1:4" ht="16.5" hidden="1" thickBot="1">
      <c r="A77" s="13" t="s">
        <v>58</v>
      </c>
      <c r="B77" s="12" t="s">
        <v>82</v>
      </c>
      <c r="C77" s="12"/>
      <c r="D77" s="12"/>
    </row>
    <row r="78" spans="1:4" ht="16.5" hidden="1" thickBot="1">
      <c r="A78" s="13" t="s">
        <v>41</v>
      </c>
      <c r="B78" s="12" t="s">
        <v>83</v>
      </c>
      <c r="C78" s="12"/>
      <c r="D78" s="12"/>
    </row>
    <row r="79" spans="1:4" ht="16.5" hidden="1" thickBot="1">
      <c r="A79" s="4" t="s">
        <v>14</v>
      </c>
      <c r="B79" s="12" t="s">
        <v>84</v>
      </c>
      <c r="C79" s="12"/>
      <c r="D79" s="12"/>
    </row>
    <row r="80" spans="1:4" ht="16.5" hidden="1" thickBot="1">
      <c r="A80" s="13" t="s">
        <v>58</v>
      </c>
      <c r="B80" s="12" t="s">
        <v>85</v>
      </c>
      <c r="C80" s="12"/>
      <c r="D80" s="12"/>
    </row>
    <row r="81" spans="1:4" ht="16.5" hidden="1" thickBot="1">
      <c r="A81" s="13" t="s">
        <v>41</v>
      </c>
      <c r="B81" s="12" t="s">
        <v>86</v>
      </c>
      <c r="C81" s="12"/>
      <c r="D81" s="12"/>
    </row>
    <row r="82" spans="1:4" ht="16.5" hidden="1" thickBot="1">
      <c r="A82" s="13" t="s">
        <v>75</v>
      </c>
      <c r="B82" s="12" t="s">
        <v>87</v>
      </c>
      <c r="C82" s="12"/>
      <c r="D82" s="12"/>
    </row>
    <row r="83" spans="1:4" ht="16.5" hidden="1" thickBot="1">
      <c r="A83" s="13" t="s">
        <v>77</v>
      </c>
      <c r="B83" s="12" t="s">
        <v>88</v>
      </c>
      <c r="C83" s="12"/>
      <c r="D83" s="12"/>
    </row>
    <row r="84" spans="1:4" ht="16.5" hidden="1" thickBot="1">
      <c r="A84" s="4" t="s">
        <v>24</v>
      </c>
      <c r="B84" s="12" t="s">
        <v>89</v>
      </c>
      <c r="C84" s="12"/>
      <c r="D84" s="12"/>
    </row>
    <row r="85" spans="1:4" ht="16.5" hidden="1" thickBot="1">
      <c r="A85" s="4" t="s">
        <v>26</v>
      </c>
      <c r="B85" s="12" t="s">
        <v>90</v>
      </c>
      <c r="C85" s="12"/>
      <c r="D85" s="12"/>
    </row>
    <row r="86" spans="1:4" ht="16.5" hidden="1" thickBot="1">
      <c r="A86" s="4" t="s">
        <v>30</v>
      </c>
      <c r="B86" s="12" t="s">
        <v>91</v>
      </c>
      <c r="C86" s="12"/>
      <c r="D86" s="12"/>
    </row>
    <row r="87" spans="1:4" ht="16.5" hidden="1" thickBot="1">
      <c r="A87" s="4" t="s">
        <v>46</v>
      </c>
      <c r="B87" s="12" t="s">
        <v>92</v>
      </c>
      <c r="C87" s="12"/>
      <c r="D87" s="12"/>
    </row>
    <row r="88" spans="1:4" ht="16.5" hidden="1" thickBot="1">
      <c r="A88" s="13" t="s">
        <v>58</v>
      </c>
      <c r="B88" s="12" t="s">
        <v>93</v>
      </c>
      <c r="C88" s="12"/>
      <c r="D88" s="12"/>
    </row>
    <row r="89" spans="1:4" ht="16.5" hidden="1" thickBot="1">
      <c r="A89" s="13" t="s">
        <v>41</v>
      </c>
      <c r="B89" s="12" t="s">
        <v>94</v>
      </c>
      <c r="C89" s="12"/>
      <c r="D89" s="12"/>
    </row>
    <row r="90" spans="1:4" ht="16.5" hidden="1" thickBot="1">
      <c r="A90" s="13" t="s">
        <v>75</v>
      </c>
      <c r="B90" s="12" t="s">
        <v>95</v>
      </c>
      <c r="C90" s="12"/>
      <c r="D90" s="12"/>
    </row>
    <row r="91" spans="1:4" ht="16.5" hidden="1" thickBot="1">
      <c r="A91" s="4" t="s">
        <v>61</v>
      </c>
      <c r="B91" s="12" t="s">
        <v>96</v>
      </c>
      <c r="C91" s="12"/>
      <c r="D91" s="12"/>
    </row>
    <row r="92" spans="1:4" ht="15.75" hidden="1">
      <c r="A92" s="122" t="s">
        <v>58</v>
      </c>
      <c r="B92" s="15" t="s">
        <v>97</v>
      </c>
      <c r="C92" s="129"/>
      <c r="D92" s="129"/>
    </row>
    <row r="93" spans="1:4" ht="15.75" hidden="1">
      <c r="A93" s="123"/>
      <c r="B93" s="15" t="s">
        <v>98</v>
      </c>
      <c r="C93" s="130"/>
      <c r="D93" s="130"/>
    </row>
    <row r="94" spans="1:4" ht="15.75" hidden="1">
      <c r="A94" s="123"/>
      <c r="B94" s="15" t="s">
        <v>99</v>
      </c>
      <c r="C94" s="130"/>
      <c r="D94" s="130"/>
    </row>
    <row r="95" spans="1:4" ht="16.5" hidden="1" thickBot="1">
      <c r="A95" s="124"/>
      <c r="B95" s="12" t="s">
        <v>100</v>
      </c>
      <c r="C95" s="131"/>
      <c r="D95" s="131"/>
    </row>
    <row r="96" spans="1:4" ht="16.5" hidden="1" thickBot="1">
      <c r="A96" s="18" t="s">
        <v>41</v>
      </c>
      <c r="B96" s="12" t="s">
        <v>101</v>
      </c>
      <c r="C96" s="12"/>
      <c r="D96" s="12"/>
    </row>
    <row r="97" spans="1:4" ht="16.5" hidden="1" thickBot="1">
      <c r="A97" s="13" t="s">
        <v>75</v>
      </c>
      <c r="B97" s="12" t="s">
        <v>102</v>
      </c>
      <c r="C97" s="16"/>
      <c r="D97" s="16"/>
    </row>
    <row r="98" spans="1:4" ht="16.5" hidden="1" thickBot="1">
      <c r="A98" s="9"/>
      <c r="B98" s="17" t="s">
        <v>47</v>
      </c>
      <c r="C98" s="16"/>
      <c r="D98" s="16"/>
    </row>
    <row r="99" spans="1:4" ht="15.75">
      <c r="A99" s="105"/>
      <c r="B99" s="106"/>
      <c r="C99" s="107"/>
      <c r="D99" s="107"/>
    </row>
    <row r="100" spans="1:4" ht="15.75">
      <c r="A100" s="105"/>
      <c r="B100" s="106"/>
      <c r="C100" s="107"/>
      <c r="D100" s="107"/>
    </row>
    <row r="101" spans="1:4" ht="15.75">
      <c r="A101" s="105"/>
      <c r="B101" s="106"/>
      <c r="C101" s="107"/>
      <c r="D101" s="107"/>
    </row>
    <row r="102" spans="1:4" ht="15.75">
      <c r="A102" s="105"/>
      <c r="B102" s="106"/>
      <c r="C102" s="107"/>
      <c r="D102" s="107"/>
    </row>
    <row r="103" spans="1:4" ht="15.75">
      <c r="A103" s="105"/>
      <c r="B103" s="106"/>
      <c r="C103" s="107"/>
      <c r="D103" s="107"/>
    </row>
    <row r="104" ht="15.75">
      <c r="A104" s="30"/>
    </row>
    <row r="105" spans="1:4" ht="15.75">
      <c r="A105" s="135" t="s">
        <v>103</v>
      </c>
      <c r="B105" s="135"/>
      <c r="C105" s="135"/>
      <c r="D105" s="135"/>
    </row>
    <row r="106" spans="1:4" ht="15.75">
      <c r="A106" s="114" t="s">
        <v>104</v>
      </c>
      <c r="B106" s="114"/>
      <c r="C106" s="114"/>
      <c r="D106" s="114"/>
    </row>
    <row r="107" ht="15.75">
      <c r="A107" s="19"/>
    </row>
    <row r="108" spans="1:4" ht="29.25" customHeight="1">
      <c r="A108" s="42" t="s">
        <v>105</v>
      </c>
      <c r="B108" s="42" t="s">
        <v>49</v>
      </c>
      <c r="C108" s="42" t="s">
        <v>215</v>
      </c>
      <c r="D108" s="42" t="s">
        <v>106</v>
      </c>
    </row>
    <row r="109" spans="1:4" ht="29.25" customHeight="1">
      <c r="A109" s="79" t="s">
        <v>58</v>
      </c>
      <c r="B109" s="67" t="s">
        <v>107</v>
      </c>
      <c r="C109" s="68">
        <v>26850919502</v>
      </c>
      <c r="D109" s="69">
        <f>C109+'quy 3'!D109</f>
        <v>112149266858</v>
      </c>
    </row>
    <row r="110" spans="1:4" ht="29.25" customHeight="1">
      <c r="A110" s="76" t="s">
        <v>41</v>
      </c>
      <c r="B110" s="70" t="s">
        <v>108</v>
      </c>
      <c r="C110" s="80">
        <f>D110-'quy 1'!C105</f>
        <v>0</v>
      </c>
      <c r="D110" s="70"/>
    </row>
    <row r="111" spans="1:4" ht="29.25" customHeight="1">
      <c r="A111" s="76" t="s">
        <v>75</v>
      </c>
      <c r="B111" s="70" t="s">
        <v>109</v>
      </c>
      <c r="C111" s="80">
        <f>C109</f>
        <v>26850919502</v>
      </c>
      <c r="D111" s="71">
        <f>D109</f>
        <v>112149266858</v>
      </c>
    </row>
    <row r="112" spans="1:4" ht="29.25" customHeight="1">
      <c r="A112" s="76" t="s">
        <v>77</v>
      </c>
      <c r="B112" s="70" t="s">
        <v>110</v>
      </c>
      <c r="C112" s="80">
        <v>23514678225</v>
      </c>
      <c r="D112" s="69">
        <f>C112+'quy 3'!D112</f>
        <v>99225343247</v>
      </c>
    </row>
    <row r="113" spans="1:4" ht="29.25" customHeight="1">
      <c r="A113" s="76" t="s">
        <v>111</v>
      </c>
      <c r="B113" s="70" t="s">
        <v>112</v>
      </c>
      <c r="C113" s="80">
        <f>C109-C112</f>
        <v>3336241277</v>
      </c>
      <c r="D113" s="71">
        <f>D109-D112</f>
        <v>12923923611</v>
      </c>
    </row>
    <row r="114" spans="1:4" ht="29.25" customHeight="1">
      <c r="A114" s="76" t="s">
        <v>113</v>
      </c>
      <c r="B114" s="70" t="s">
        <v>114</v>
      </c>
      <c r="C114" s="80">
        <v>961379471</v>
      </c>
      <c r="D114" s="69">
        <f>C114+'quy 3'!D114</f>
        <v>3182021595</v>
      </c>
    </row>
    <row r="115" spans="1:4" ht="29.25" customHeight="1">
      <c r="A115" s="76" t="s">
        <v>115</v>
      </c>
      <c r="B115" s="70" t="s">
        <v>116</v>
      </c>
      <c r="C115" s="80">
        <v>21000000</v>
      </c>
      <c r="D115" s="69">
        <f>C115+'quy 3'!D115</f>
        <v>84000000</v>
      </c>
    </row>
    <row r="116" spans="1:4" ht="29.25" customHeight="1">
      <c r="A116" s="76" t="s">
        <v>117</v>
      </c>
      <c r="B116" s="70" t="s">
        <v>118</v>
      </c>
      <c r="C116" s="80">
        <f>D116-'quy 1'!C111</f>
        <v>0</v>
      </c>
      <c r="D116" s="70"/>
    </row>
    <row r="117" spans="1:4" ht="29.25" customHeight="1">
      <c r="A117" s="76" t="s">
        <v>119</v>
      </c>
      <c r="B117" s="70" t="s">
        <v>120</v>
      </c>
      <c r="C117" s="80">
        <f>2414220971+150000</f>
        <v>2414370971</v>
      </c>
      <c r="D117" s="69">
        <f>C117+'quy 3'!D117</f>
        <v>10815302614</v>
      </c>
    </row>
    <row r="118" spans="1:4" ht="29.25" customHeight="1">
      <c r="A118" s="76" t="s">
        <v>121</v>
      </c>
      <c r="B118" s="70" t="s">
        <v>122</v>
      </c>
      <c r="C118" s="80">
        <f>C113+C114-C115-C117</f>
        <v>1862249777</v>
      </c>
      <c r="D118" s="71">
        <f>D113+D114-D115-D117</f>
        <v>5206642592</v>
      </c>
    </row>
    <row r="119" spans="1:4" ht="29.25" customHeight="1">
      <c r="A119" s="76" t="s">
        <v>123</v>
      </c>
      <c r="B119" s="70" t="s">
        <v>124</v>
      </c>
      <c r="C119" s="80">
        <v>229195653</v>
      </c>
      <c r="D119" s="69">
        <f>C119+'quy 3'!D119</f>
        <v>696815835</v>
      </c>
    </row>
    <row r="120" spans="1:4" ht="29.25" customHeight="1">
      <c r="A120" s="76" t="s">
        <v>125</v>
      </c>
      <c r="B120" s="70" t="s">
        <v>126</v>
      </c>
      <c r="C120" s="80">
        <v>-35103040</v>
      </c>
      <c r="D120" s="69">
        <f>C120+'quy 3'!D120</f>
        <v>-333936959</v>
      </c>
    </row>
    <row r="121" spans="1:4" ht="29.25" customHeight="1">
      <c r="A121" s="76" t="s">
        <v>127</v>
      </c>
      <c r="B121" s="70" t="s">
        <v>128</v>
      </c>
      <c r="C121" s="80">
        <f>C119+C120</f>
        <v>194092613</v>
      </c>
      <c r="D121" s="71">
        <f>D119+D120</f>
        <v>362878876</v>
      </c>
    </row>
    <row r="122" spans="1:4" ht="29.25" customHeight="1">
      <c r="A122" s="76" t="s">
        <v>129</v>
      </c>
      <c r="B122" s="70" t="s">
        <v>130</v>
      </c>
      <c r="C122" s="80">
        <f>C118+C121</f>
        <v>2056342390</v>
      </c>
      <c r="D122" s="71">
        <f>D118+D121</f>
        <v>5569521468</v>
      </c>
    </row>
    <row r="123" spans="1:5" ht="29.25" customHeight="1">
      <c r="A123" s="76" t="s">
        <v>131</v>
      </c>
      <c r="B123" s="70" t="s">
        <v>132</v>
      </c>
      <c r="C123" s="80">
        <f>547873098-912500</f>
        <v>546960598</v>
      </c>
      <c r="D123" s="69">
        <f>C123+'quy 3'!D123</f>
        <v>1425255367</v>
      </c>
      <c r="E123" s="112">
        <f>D123-1425255367</f>
        <v>0</v>
      </c>
    </row>
    <row r="124" spans="1:4" ht="29.25" customHeight="1">
      <c r="A124" s="76" t="s">
        <v>133</v>
      </c>
      <c r="B124" s="70" t="s">
        <v>134</v>
      </c>
      <c r="C124" s="80">
        <f>C122-C123</f>
        <v>1509381792</v>
      </c>
      <c r="D124" s="71">
        <f>D122-D123</f>
        <v>4144266101</v>
      </c>
    </row>
    <row r="125" spans="1:4" ht="29.25" customHeight="1">
      <c r="A125" s="77" t="s">
        <v>135</v>
      </c>
      <c r="B125" s="72" t="s">
        <v>136</v>
      </c>
      <c r="C125" s="89"/>
      <c r="D125" s="90"/>
    </row>
    <row r="126" spans="1:4" ht="29.25" customHeight="1">
      <c r="A126" s="78" t="s">
        <v>137</v>
      </c>
      <c r="B126" s="73" t="s">
        <v>138</v>
      </c>
      <c r="C126" s="74"/>
      <c r="D126" s="75"/>
    </row>
    <row r="127" ht="15.75">
      <c r="A127" s="3"/>
    </row>
    <row r="128" spans="1:4" ht="15.75" hidden="1">
      <c r="A128" s="115" t="s">
        <v>202</v>
      </c>
      <c r="B128" s="115"/>
      <c r="C128" s="115"/>
      <c r="D128" s="115"/>
    </row>
    <row r="129" spans="1:4" ht="16.5" hidden="1" thickBot="1">
      <c r="A129" s="128" t="s">
        <v>139</v>
      </c>
      <c r="B129" s="128"/>
      <c r="C129" s="128"/>
      <c r="D129" s="128"/>
    </row>
    <row r="130" spans="1:4" ht="16.5" hidden="1" thickBot="1">
      <c r="A130" s="6" t="s">
        <v>4</v>
      </c>
      <c r="B130" s="7" t="s">
        <v>49</v>
      </c>
      <c r="C130" s="8" t="s">
        <v>50</v>
      </c>
      <c r="D130" s="8" t="s">
        <v>51</v>
      </c>
    </row>
    <row r="131" spans="1:4" ht="16.5" hidden="1" thickBot="1">
      <c r="A131" s="4" t="s">
        <v>8</v>
      </c>
      <c r="B131" s="12" t="s">
        <v>140</v>
      </c>
      <c r="C131" s="20"/>
      <c r="D131" s="20"/>
    </row>
    <row r="132" spans="1:4" ht="16.5" hidden="1" thickBot="1">
      <c r="A132" s="4" t="s">
        <v>14</v>
      </c>
      <c r="B132" s="12" t="s">
        <v>141</v>
      </c>
      <c r="C132" s="12"/>
      <c r="D132" s="12"/>
    </row>
    <row r="133" spans="1:4" ht="16.5" hidden="1" thickBot="1">
      <c r="A133" s="4" t="s">
        <v>24</v>
      </c>
      <c r="B133" s="12" t="s">
        <v>142</v>
      </c>
      <c r="C133" s="12"/>
      <c r="D133" s="12"/>
    </row>
    <row r="134" spans="1:4" ht="16.5" hidden="1" thickBot="1">
      <c r="A134" s="4" t="s">
        <v>26</v>
      </c>
      <c r="B134" s="12" t="s">
        <v>143</v>
      </c>
      <c r="C134" s="12"/>
      <c r="D134" s="12"/>
    </row>
    <row r="135" spans="1:4" ht="32.25" hidden="1" thickBot="1">
      <c r="A135" s="4" t="s">
        <v>30</v>
      </c>
      <c r="B135" s="12" t="s">
        <v>144</v>
      </c>
      <c r="C135" s="12"/>
      <c r="D135" s="12"/>
    </row>
    <row r="136" spans="1:4" ht="15.75" hidden="1">
      <c r="A136" s="132" t="s">
        <v>58</v>
      </c>
      <c r="B136" s="15" t="s">
        <v>145</v>
      </c>
      <c r="C136" s="125"/>
      <c r="D136" s="125"/>
    </row>
    <row r="137" spans="1:4" ht="15.75" hidden="1">
      <c r="A137" s="133"/>
      <c r="B137" s="15" t="s">
        <v>146</v>
      </c>
      <c r="C137" s="126"/>
      <c r="D137" s="126"/>
    </row>
    <row r="138" spans="1:4" ht="15.75" hidden="1">
      <c r="A138" s="133"/>
      <c r="B138" s="15" t="s">
        <v>147</v>
      </c>
      <c r="C138" s="126"/>
      <c r="D138" s="126"/>
    </row>
    <row r="139" spans="1:4" ht="15.75" hidden="1">
      <c r="A139" s="133"/>
      <c r="B139" s="15" t="s">
        <v>148</v>
      </c>
      <c r="C139" s="126"/>
      <c r="D139" s="126"/>
    </row>
    <row r="140" spans="1:4" ht="16.5" hidden="1" thickBot="1">
      <c r="A140" s="134"/>
      <c r="B140" s="12" t="s">
        <v>149</v>
      </c>
      <c r="C140" s="127"/>
      <c r="D140" s="127"/>
    </row>
    <row r="141" spans="1:4" ht="16.5" hidden="1" thickBot="1">
      <c r="A141" s="5" t="s">
        <v>41</v>
      </c>
      <c r="B141" s="12" t="s">
        <v>150</v>
      </c>
      <c r="C141" s="12"/>
      <c r="D141" s="12"/>
    </row>
    <row r="142" spans="1:4" ht="16.5" hidden="1" thickBot="1">
      <c r="A142" s="4" t="s">
        <v>46</v>
      </c>
      <c r="B142" s="12" t="s">
        <v>151</v>
      </c>
      <c r="C142" s="12"/>
      <c r="D142" s="12"/>
    </row>
    <row r="143" spans="1:4" ht="16.5" hidden="1" thickBot="1">
      <c r="A143" s="4" t="s">
        <v>61</v>
      </c>
      <c r="B143" s="12" t="s">
        <v>152</v>
      </c>
      <c r="C143" s="12"/>
      <c r="D143" s="12"/>
    </row>
    <row r="144" spans="1:4" ht="16.5" hidden="1" thickBot="1">
      <c r="A144" s="4" t="s">
        <v>65</v>
      </c>
      <c r="B144" s="12" t="s">
        <v>138</v>
      </c>
      <c r="C144" s="16"/>
      <c r="D144" s="16"/>
    </row>
    <row r="145" spans="1:4" ht="15.75">
      <c r="A145" s="108"/>
      <c r="B145" s="109"/>
      <c r="C145" s="107"/>
      <c r="D145" s="107"/>
    </row>
    <row r="146" spans="1:4" ht="15.75">
      <c r="A146" s="108"/>
      <c r="B146" s="109"/>
      <c r="C146" s="107"/>
      <c r="D146" s="107"/>
    </row>
    <row r="147" spans="1:4" ht="15.75">
      <c r="A147" s="108"/>
      <c r="B147" s="109"/>
      <c r="C147" s="107"/>
      <c r="D147" s="107"/>
    </row>
    <row r="148" spans="1:4" ht="15.75">
      <c r="A148" s="108"/>
      <c r="B148" s="109"/>
      <c r="C148" s="107"/>
      <c r="D148" s="107"/>
    </row>
    <row r="149" spans="1:4" ht="15.75">
      <c r="A149" s="108"/>
      <c r="B149" s="109"/>
      <c r="C149" s="107"/>
      <c r="D149" s="107"/>
    </row>
    <row r="150" spans="1:4" ht="15.75">
      <c r="A150" s="108"/>
      <c r="B150" s="109"/>
      <c r="C150" s="107"/>
      <c r="D150" s="107"/>
    </row>
    <row r="151" spans="1:4" ht="15.75">
      <c r="A151" s="108"/>
      <c r="B151" s="109"/>
      <c r="C151" s="107"/>
      <c r="D151" s="107"/>
    </row>
    <row r="152" spans="1:4" ht="15.75">
      <c r="A152" s="108"/>
      <c r="B152" s="109"/>
      <c r="C152" s="107"/>
      <c r="D152" s="107"/>
    </row>
    <row r="153" spans="1:4" ht="15.75">
      <c r="A153" s="108"/>
      <c r="B153" s="109"/>
      <c r="C153" s="107"/>
      <c r="D153" s="107"/>
    </row>
    <row r="154" spans="1:4" ht="15.75">
      <c r="A154" s="108"/>
      <c r="B154" s="109"/>
      <c r="C154" s="107"/>
      <c r="D154" s="107"/>
    </row>
    <row r="155" spans="1:4" ht="15.75">
      <c r="A155" s="108"/>
      <c r="B155" s="109"/>
      <c r="C155" s="107"/>
      <c r="D155" s="107"/>
    </row>
    <row r="156" spans="1:4" ht="15.75">
      <c r="A156" s="108"/>
      <c r="B156" s="109"/>
      <c r="C156" s="107"/>
      <c r="D156" s="107"/>
    </row>
    <row r="157" spans="1:4" ht="15.75">
      <c r="A157" s="108"/>
      <c r="B157" s="109"/>
      <c r="C157" s="107"/>
      <c r="D157" s="107"/>
    </row>
    <row r="158" ht="15.75">
      <c r="A158" s="30"/>
    </row>
    <row r="159" spans="1:4" ht="15.75">
      <c r="A159" s="135" t="s">
        <v>153</v>
      </c>
      <c r="B159" s="135"/>
      <c r="C159" s="135"/>
      <c r="D159" s="135"/>
    </row>
    <row r="160" spans="1:5" ht="15.75">
      <c r="A160" s="114" t="s">
        <v>154</v>
      </c>
      <c r="B160" s="114"/>
      <c r="C160" s="114"/>
      <c r="D160" s="114"/>
      <c r="E160" s="114"/>
    </row>
    <row r="161" ht="15">
      <c r="A161" s="22"/>
    </row>
    <row r="162" spans="1:5" ht="15.75">
      <c r="A162" s="41" t="s">
        <v>105</v>
      </c>
      <c r="B162" s="41" t="s">
        <v>49</v>
      </c>
      <c r="C162" s="88" t="s">
        <v>155</v>
      </c>
      <c r="D162" s="88" t="s">
        <v>51</v>
      </c>
      <c r="E162" s="88" t="s">
        <v>156</v>
      </c>
    </row>
    <row r="163" spans="1:5" ht="27" customHeight="1">
      <c r="A163" s="113" t="s">
        <v>58</v>
      </c>
      <c r="B163" s="49" t="s">
        <v>157</v>
      </c>
      <c r="C163" s="147" t="s">
        <v>160</v>
      </c>
      <c r="D163" s="83"/>
      <c r="E163" s="85"/>
    </row>
    <row r="164" spans="1:5" ht="27" customHeight="1">
      <c r="A164" s="139"/>
      <c r="B164" s="46" t="s">
        <v>158</v>
      </c>
      <c r="C164" s="119"/>
      <c r="D164" s="84">
        <f>'quy 3'!E164</f>
        <v>0.46071480330287323</v>
      </c>
      <c r="E164" s="84">
        <f>D16/D26</f>
        <v>0.6070679837347885</v>
      </c>
    </row>
    <row r="165" spans="1:5" ht="27" customHeight="1">
      <c r="A165" s="139"/>
      <c r="B165" s="46" t="s">
        <v>159</v>
      </c>
      <c r="C165" s="117"/>
      <c r="D165" s="84">
        <f>'quy 3'!E165</f>
        <v>0.5392851966971267</v>
      </c>
      <c r="E165" s="84">
        <f>D10/D26</f>
        <v>0.39293201626521146</v>
      </c>
    </row>
    <row r="166" spans="1:5" ht="27" customHeight="1">
      <c r="A166" s="139" t="s">
        <v>41</v>
      </c>
      <c r="B166" s="46" t="s">
        <v>161</v>
      </c>
      <c r="C166" s="118" t="s">
        <v>160</v>
      </c>
      <c r="D166" s="38"/>
      <c r="E166" s="86"/>
    </row>
    <row r="167" spans="1:5" ht="27" customHeight="1">
      <c r="A167" s="139"/>
      <c r="B167" s="46" t="s">
        <v>162</v>
      </c>
      <c r="C167" s="118"/>
      <c r="D167" s="84">
        <f>'quy 3'!E167</f>
        <v>0.2559668784853978</v>
      </c>
      <c r="E167" s="84">
        <f>D27/D45</f>
        <v>0.18941785904823394</v>
      </c>
    </row>
    <row r="168" spans="1:5" ht="27" customHeight="1">
      <c r="A168" s="139"/>
      <c r="B168" s="46" t="s">
        <v>163</v>
      </c>
      <c r="C168" s="118"/>
      <c r="D168" s="84">
        <f>'quy 3'!E168</f>
        <v>0.7440331215146022</v>
      </c>
      <c r="E168" s="84">
        <f>D30/D45</f>
        <v>0.8105821409517661</v>
      </c>
    </row>
    <row r="169" spans="1:5" ht="27" customHeight="1">
      <c r="A169" s="139" t="s">
        <v>75</v>
      </c>
      <c r="B169" s="46" t="s">
        <v>164</v>
      </c>
      <c r="C169" s="141" t="s">
        <v>167</v>
      </c>
      <c r="D169" s="38"/>
      <c r="E169" s="86"/>
    </row>
    <row r="170" spans="1:5" ht="27" customHeight="1">
      <c r="A170" s="139"/>
      <c r="B170" s="46" t="s">
        <v>165</v>
      </c>
      <c r="C170" s="141"/>
      <c r="D170" s="84">
        <f>'quy 3'!E170</f>
        <v>2.1068553864788075</v>
      </c>
      <c r="E170" s="104">
        <f>D10/D27</f>
        <v>2.0744190555186988</v>
      </c>
    </row>
    <row r="171" spans="1:5" ht="27" customHeight="1">
      <c r="A171" s="139"/>
      <c r="B171" s="46" t="s">
        <v>166</v>
      </c>
      <c r="C171" s="141"/>
      <c r="D171" s="84">
        <f>'quy 3'!E171</f>
        <v>2.0631708520970915</v>
      </c>
      <c r="E171" s="104">
        <f>(D10-D14)/D27</f>
        <v>2.0207193976100637</v>
      </c>
    </row>
    <row r="172" spans="1:5" ht="27" customHeight="1">
      <c r="A172" s="139" t="s">
        <v>77</v>
      </c>
      <c r="B172" s="46" t="s">
        <v>168</v>
      </c>
      <c r="C172" s="119" t="s">
        <v>160</v>
      </c>
      <c r="D172" s="81"/>
      <c r="E172" s="87"/>
    </row>
    <row r="173" spans="1:5" ht="27" customHeight="1">
      <c r="A173" s="139"/>
      <c r="B173" s="46" t="s">
        <v>169</v>
      </c>
      <c r="C173" s="119"/>
      <c r="D173" s="84">
        <f>'quy 3'!E173</f>
        <v>0.043464528588158004</v>
      </c>
      <c r="E173" s="84">
        <f>D124/D26</f>
        <v>0.07175034858005697</v>
      </c>
    </row>
    <row r="174" spans="1:5" ht="27" customHeight="1">
      <c r="A174" s="139"/>
      <c r="B174" s="46" t="s">
        <v>170</v>
      </c>
      <c r="C174" s="119"/>
      <c r="D174" s="84">
        <f>'quy 3'!E174</f>
        <v>0.030890215234805</v>
      </c>
      <c r="E174" s="84">
        <f>D124/D111</f>
        <v>0.03695312699856829</v>
      </c>
    </row>
    <row r="175" spans="1:5" ht="27" customHeight="1">
      <c r="A175" s="140"/>
      <c r="B175" s="47" t="s">
        <v>171</v>
      </c>
      <c r="C175" s="120"/>
      <c r="D175" s="111">
        <f>'quy 3'!E175</f>
        <v>0.0650588718271605</v>
      </c>
      <c r="E175" s="82">
        <f>D124/D32</f>
        <v>0.10232755804938272</v>
      </c>
    </row>
    <row r="176" ht="28.5" customHeight="1">
      <c r="A176" s="22"/>
    </row>
    <row r="177" spans="2:5" ht="27" customHeight="1">
      <c r="B177" s="143" t="s">
        <v>216</v>
      </c>
      <c r="C177" s="143"/>
      <c r="D177" s="143"/>
      <c r="E177" s="143"/>
    </row>
    <row r="178" spans="2:5" ht="28.5" customHeight="1">
      <c r="B178" s="121" t="s">
        <v>207</v>
      </c>
      <c r="C178" s="121"/>
      <c r="D178" s="121"/>
      <c r="E178" s="121"/>
    </row>
    <row r="179" ht="15.75">
      <c r="A179" s="3"/>
    </row>
    <row r="180" spans="2:4" ht="15">
      <c r="B180" s="110"/>
      <c r="C180" s="110"/>
      <c r="D180" s="110"/>
    </row>
  </sheetData>
  <mergeCells count="34">
    <mergeCell ref="D136:D140"/>
    <mergeCell ref="A105:D105"/>
    <mergeCell ref="A47:D47"/>
    <mergeCell ref="A65:A67"/>
    <mergeCell ref="C65:C67"/>
    <mergeCell ref="D65:D67"/>
    <mergeCell ref="A48:D48"/>
    <mergeCell ref="A7:B7"/>
    <mergeCell ref="A172:A175"/>
    <mergeCell ref="C172:C175"/>
    <mergeCell ref="A169:A171"/>
    <mergeCell ref="C169:C171"/>
    <mergeCell ref="C163:C165"/>
    <mergeCell ref="A92:A95"/>
    <mergeCell ref="A1:B1"/>
    <mergeCell ref="A2:B2"/>
    <mergeCell ref="A166:A168"/>
    <mergeCell ref="A163:A165"/>
    <mergeCell ref="A106:D106"/>
    <mergeCell ref="A128:D128"/>
    <mergeCell ref="A129:D129"/>
    <mergeCell ref="A5:A6"/>
    <mergeCell ref="B5:D5"/>
    <mergeCell ref="B6:D6"/>
    <mergeCell ref="B177:E177"/>
    <mergeCell ref="A8:D8"/>
    <mergeCell ref="B178:E178"/>
    <mergeCell ref="A159:D159"/>
    <mergeCell ref="A160:E160"/>
    <mergeCell ref="C166:C168"/>
    <mergeCell ref="C92:C95"/>
    <mergeCell ref="D92:D95"/>
    <mergeCell ref="A136:A140"/>
    <mergeCell ref="C136:C140"/>
  </mergeCells>
  <printOptions/>
  <pageMargins left="0.68" right="0.33" top="0.5" bottom="0.14" header="0.23" footer="0.14"/>
  <pageSetup fitToHeight="3" fitToWidth="1"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election activeCell="A1" sqref="A1"/>
    </sheetView>
  </sheetViews>
  <sheetFormatPr defaultColWidth="8.79687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LapNV.XD</dc:creator>
  <cp:keywords/>
  <dc:description/>
  <cp:lastModifiedBy>nghiald.ho</cp:lastModifiedBy>
  <cp:lastPrinted>2011-10-18T08:16:30Z</cp:lastPrinted>
  <dcterms:created xsi:type="dcterms:W3CDTF">2011-04-15T08:18:30Z</dcterms:created>
  <dcterms:modified xsi:type="dcterms:W3CDTF">2012-02-03T01:14:18Z</dcterms:modified>
  <cp:category/>
  <cp:version/>
  <cp:contentType/>
  <cp:contentStatus/>
</cp:coreProperties>
</file>